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.heredia\Documents\2026\PLANIFICACIÓN\PAPP\PAPP INICIAL\INVERSIÓN\"/>
    </mc:Choice>
  </mc:AlternateContent>
  <xr:revisionPtr revIDLastSave="0" documentId="8_{ECA8F64C-8082-49C2-B138-E6D5ADE489CE}" xr6:coauthVersionLast="47" xr6:coauthVersionMax="47" xr10:uidLastSave="{00000000-0000-0000-0000-000000000000}"/>
  <bookViews>
    <workbookView xWindow="-120" yWindow="-120" windowWidth="20730" windowHeight="11040" xr2:uid="{0FA34A6F-B7F6-42D1-893F-56A811788F9E}"/>
  </bookViews>
  <sheets>
    <sheet name="PAPP INVERSIÓN 2026" sheetId="1" r:id="rId1"/>
    <sheet name="LISTAS" sheetId="2" r:id="rId2"/>
  </sheets>
  <definedNames>
    <definedName name="_xlnm._FilterDatabase" localSheetId="1" hidden="1">LISTAS!$A$1:$D$210</definedName>
    <definedName name="_xlnm._FilterDatabase" localSheetId="0" hidden="1">'PAPP INVERSIÓN 2026'!$A$7:$EC$7</definedName>
    <definedName name="CODIGO_FUEN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M127" i="1" l="1"/>
  <c r="DM126" i="1"/>
  <c r="DM125" i="1"/>
  <c r="DM124" i="1"/>
  <c r="DM123" i="1"/>
  <c r="DM122" i="1"/>
  <c r="DM121" i="1"/>
  <c r="DM120" i="1"/>
  <c r="DM119" i="1"/>
  <c r="DM118" i="1"/>
  <c r="DM117" i="1"/>
  <c r="DM116" i="1"/>
  <c r="DM115" i="1"/>
  <c r="DM114" i="1"/>
  <c r="DM113" i="1"/>
  <c r="DM112" i="1"/>
  <c r="DM111" i="1"/>
  <c r="DM110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M88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74" i="1"/>
  <c r="DM73" i="1"/>
  <c r="DM72" i="1"/>
  <c r="DM71" i="1"/>
  <c r="DM70" i="1"/>
  <c r="DM69" i="1"/>
  <c r="DM68" i="1"/>
  <c r="DM67" i="1"/>
  <c r="DM66" i="1"/>
  <c r="DM65" i="1"/>
  <c r="DM64" i="1"/>
  <c r="DM63" i="1"/>
  <c r="DM62" i="1"/>
  <c r="DM61" i="1"/>
  <c r="DM60" i="1"/>
  <c r="DJ138" i="1"/>
  <c r="DK138" i="1" s="1"/>
  <c r="DI138" i="1"/>
  <c r="DH138" i="1"/>
  <c r="DJ137" i="1"/>
  <c r="DK137" i="1" s="1"/>
  <c r="DI137" i="1"/>
  <c r="DH137" i="1"/>
  <c r="DJ136" i="1"/>
  <c r="DK136" i="1" s="1"/>
  <c r="DI136" i="1"/>
  <c r="DH136" i="1"/>
  <c r="DK135" i="1"/>
  <c r="DJ135" i="1"/>
  <c r="DI135" i="1"/>
  <c r="DH135" i="1"/>
  <c r="DK134" i="1"/>
  <c r="DJ134" i="1"/>
  <c r="DI134" i="1"/>
  <c r="DH134" i="1"/>
  <c r="DK133" i="1"/>
  <c r="DJ133" i="1"/>
  <c r="DI133" i="1"/>
  <c r="DH133" i="1"/>
  <c r="DK132" i="1"/>
  <c r="DJ132" i="1"/>
  <c r="DI132" i="1"/>
  <c r="DH132" i="1"/>
  <c r="DK131" i="1"/>
  <c r="DJ131" i="1"/>
  <c r="DI131" i="1"/>
  <c r="DH131" i="1"/>
  <c r="DK130" i="1"/>
  <c r="DJ130" i="1"/>
  <c r="DI130" i="1"/>
  <c r="DH130" i="1"/>
  <c r="DK129" i="1"/>
  <c r="DJ129" i="1"/>
  <c r="DI129" i="1"/>
  <c r="DH129" i="1"/>
  <c r="DK128" i="1"/>
  <c r="DJ128" i="1"/>
  <c r="DI128" i="1"/>
  <c r="DH128" i="1"/>
  <c r="DK127" i="1"/>
  <c r="DJ127" i="1"/>
  <c r="DI127" i="1"/>
  <c r="DH127" i="1"/>
  <c r="DK126" i="1"/>
  <c r="DJ126" i="1"/>
  <c r="DI126" i="1"/>
  <c r="DH126" i="1"/>
  <c r="DK125" i="1"/>
  <c r="DJ125" i="1"/>
  <c r="DI125" i="1"/>
  <c r="DH125" i="1"/>
  <c r="DK124" i="1"/>
  <c r="DJ124" i="1"/>
  <c r="DI124" i="1"/>
  <c r="DH124" i="1"/>
  <c r="DK123" i="1"/>
  <c r="DJ123" i="1"/>
  <c r="DI123" i="1"/>
  <c r="DH123" i="1"/>
  <c r="DK122" i="1"/>
  <c r="DJ122" i="1"/>
  <c r="DI122" i="1"/>
  <c r="DH122" i="1"/>
  <c r="DK121" i="1"/>
  <c r="DJ121" i="1"/>
  <c r="DI121" i="1"/>
  <c r="DH121" i="1"/>
  <c r="DK120" i="1"/>
  <c r="DJ120" i="1"/>
  <c r="DI120" i="1"/>
  <c r="DH120" i="1"/>
  <c r="DK119" i="1"/>
  <c r="DJ119" i="1"/>
  <c r="DI119" i="1"/>
  <c r="DH119" i="1"/>
  <c r="DK118" i="1"/>
  <c r="DJ118" i="1"/>
  <c r="DI118" i="1"/>
  <c r="DH118" i="1"/>
  <c r="DK117" i="1"/>
  <c r="DJ117" i="1"/>
  <c r="DI117" i="1"/>
  <c r="DH117" i="1"/>
  <c r="DK116" i="1"/>
  <c r="DJ116" i="1"/>
  <c r="DI116" i="1"/>
  <c r="DH116" i="1"/>
  <c r="DK115" i="1"/>
  <c r="DJ115" i="1"/>
  <c r="DI115" i="1"/>
  <c r="DH115" i="1"/>
  <c r="DK114" i="1"/>
  <c r="DJ114" i="1"/>
  <c r="DI114" i="1"/>
  <c r="DH114" i="1"/>
  <c r="DK113" i="1"/>
  <c r="DJ113" i="1"/>
  <c r="DI113" i="1"/>
  <c r="DH113" i="1"/>
  <c r="DK112" i="1"/>
  <c r="DJ112" i="1"/>
  <c r="DI112" i="1"/>
  <c r="DH112" i="1"/>
  <c r="DK111" i="1"/>
  <c r="DJ111" i="1"/>
  <c r="DI111" i="1"/>
  <c r="DH111" i="1"/>
  <c r="DK110" i="1"/>
  <c r="DJ110" i="1"/>
  <c r="DI110" i="1"/>
  <c r="DH110" i="1"/>
  <c r="DK109" i="1"/>
  <c r="DJ109" i="1"/>
  <c r="DI109" i="1"/>
  <c r="DH109" i="1"/>
  <c r="DK108" i="1"/>
  <c r="DJ108" i="1"/>
  <c r="DI108" i="1"/>
  <c r="DH108" i="1"/>
  <c r="DK107" i="1"/>
  <c r="DJ107" i="1"/>
  <c r="DI107" i="1"/>
  <c r="DH107" i="1"/>
  <c r="DK106" i="1"/>
  <c r="DJ106" i="1"/>
  <c r="DI106" i="1"/>
  <c r="DH106" i="1"/>
  <c r="DK105" i="1"/>
  <c r="DJ105" i="1"/>
  <c r="DI105" i="1"/>
  <c r="DH105" i="1"/>
  <c r="DK104" i="1"/>
  <c r="DJ104" i="1"/>
  <c r="DI104" i="1"/>
  <c r="DH104" i="1"/>
  <c r="DK103" i="1"/>
  <c r="DJ103" i="1"/>
  <c r="DI103" i="1"/>
  <c r="DH103" i="1"/>
  <c r="DK102" i="1"/>
  <c r="DJ102" i="1"/>
  <c r="DI102" i="1"/>
  <c r="DH102" i="1"/>
  <c r="DK101" i="1"/>
  <c r="DJ101" i="1"/>
  <c r="DI101" i="1"/>
  <c r="DH101" i="1"/>
  <c r="DK100" i="1"/>
  <c r="DJ100" i="1"/>
  <c r="DI100" i="1"/>
  <c r="DH100" i="1"/>
  <c r="DK99" i="1"/>
  <c r="DJ99" i="1"/>
  <c r="DI99" i="1"/>
  <c r="DH99" i="1"/>
  <c r="DK98" i="1"/>
  <c r="DJ98" i="1"/>
  <c r="DI98" i="1"/>
  <c r="DH98" i="1"/>
  <c r="DK97" i="1"/>
  <c r="DJ97" i="1"/>
  <c r="DI97" i="1"/>
  <c r="DH97" i="1"/>
  <c r="DK96" i="1"/>
  <c r="DJ96" i="1"/>
  <c r="DI96" i="1"/>
  <c r="DH96" i="1"/>
  <c r="DK95" i="1"/>
  <c r="DJ95" i="1"/>
  <c r="DI95" i="1"/>
  <c r="DH95" i="1"/>
  <c r="DK94" i="1"/>
  <c r="DJ94" i="1"/>
  <c r="DI94" i="1"/>
  <c r="DH94" i="1"/>
  <c r="DK93" i="1"/>
  <c r="DJ93" i="1"/>
  <c r="DI93" i="1"/>
  <c r="DH93" i="1"/>
  <c r="DK92" i="1"/>
  <c r="DJ92" i="1"/>
  <c r="DI92" i="1"/>
  <c r="DH92" i="1"/>
  <c r="DK91" i="1"/>
  <c r="DJ91" i="1"/>
  <c r="DI91" i="1"/>
  <c r="DH91" i="1"/>
  <c r="DK90" i="1"/>
  <c r="DJ90" i="1"/>
  <c r="DI90" i="1"/>
  <c r="DH90" i="1"/>
  <c r="DK89" i="1"/>
  <c r="DJ89" i="1"/>
  <c r="DI89" i="1"/>
  <c r="DH89" i="1"/>
  <c r="DK88" i="1"/>
  <c r="DJ88" i="1"/>
  <c r="DI88" i="1"/>
  <c r="DH88" i="1"/>
  <c r="DK87" i="1"/>
  <c r="DJ87" i="1"/>
  <c r="DI87" i="1"/>
  <c r="DH87" i="1"/>
  <c r="DK86" i="1"/>
  <c r="DJ86" i="1"/>
  <c r="DI86" i="1"/>
  <c r="DH86" i="1"/>
  <c r="DK85" i="1"/>
  <c r="DJ85" i="1"/>
  <c r="DI85" i="1"/>
  <c r="DH85" i="1"/>
  <c r="DK84" i="1"/>
  <c r="DJ84" i="1"/>
  <c r="DI84" i="1"/>
  <c r="DH84" i="1"/>
  <c r="DK83" i="1"/>
  <c r="DJ83" i="1"/>
  <c r="DI83" i="1"/>
  <c r="DH83" i="1"/>
  <c r="DK82" i="1"/>
  <c r="DJ82" i="1"/>
  <c r="DI82" i="1"/>
  <c r="DH82" i="1"/>
  <c r="DK81" i="1"/>
  <c r="DJ81" i="1"/>
  <c r="DI81" i="1"/>
  <c r="DH81" i="1"/>
  <c r="DK80" i="1"/>
  <c r="DJ80" i="1"/>
  <c r="DI80" i="1"/>
  <c r="DH80" i="1"/>
  <c r="DJ79" i="1"/>
  <c r="DK79" i="1" s="1"/>
  <c r="DI79" i="1"/>
  <c r="DH79" i="1"/>
  <c r="DK78" i="1"/>
  <c r="DJ78" i="1"/>
  <c r="DI78" i="1"/>
  <c r="DH78" i="1"/>
  <c r="DK77" i="1"/>
  <c r="DJ77" i="1"/>
  <c r="DI77" i="1"/>
  <c r="DH77" i="1"/>
  <c r="DK76" i="1"/>
  <c r="DJ76" i="1"/>
  <c r="DI76" i="1"/>
  <c r="DH76" i="1"/>
  <c r="DK75" i="1"/>
  <c r="DJ75" i="1"/>
  <c r="DI75" i="1"/>
  <c r="DH75" i="1"/>
  <c r="DK74" i="1"/>
  <c r="DJ74" i="1"/>
  <c r="DI74" i="1"/>
  <c r="DH74" i="1"/>
  <c r="DK73" i="1"/>
  <c r="DJ73" i="1"/>
  <c r="DI73" i="1"/>
  <c r="DH73" i="1"/>
  <c r="DK72" i="1"/>
  <c r="DJ72" i="1"/>
  <c r="DI72" i="1"/>
  <c r="DH72" i="1"/>
  <c r="DK71" i="1"/>
  <c r="DJ71" i="1"/>
  <c r="DI71" i="1"/>
  <c r="DH71" i="1"/>
  <c r="DK70" i="1"/>
  <c r="DJ70" i="1"/>
  <c r="DI70" i="1"/>
  <c r="DH70" i="1"/>
  <c r="DK69" i="1"/>
  <c r="DJ69" i="1"/>
  <c r="DI69" i="1"/>
  <c r="DH69" i="1"/>
  <c r="DK68" i="1"/>
  <c r="DJ68" i="1"/>
  <c r="DI68" i="1"/>
  <c r="DH68" i="1"/>
  <c r="DK67" i="1"/>
  <c r="DJ67" i="1"/>
  <c r="DI67" i="1"/>
  <c r="DH67" i="1"/>
  <c r="DK66" i="1"/>
  <c r="DJ66" i="1"/>
  <c r="DI66" i="1"/>
  <c r="DH66" i="1"/>
  <c r="DK65" i="1"/>
  <c r="DJ65" i="1"/>
  <c r="DI65" i="1"/>
  <c r="DH65" i="1"/>
  <c r="DK64" i="1"/>
  <c r="DJ64" i="1"/>
  <c r="DI64" i="1"/>
  <c r="DH64" i="1"/>
  <c r="DK63" i="1"/>
  <c r="DJ63" i="1"/>
  <c r="DI63" i="1"/>
  <c r="DH63" i="1"/>
  <c r="DK62" i="1"/>
  <c r="DJ62" i="1"/>
  <c r="DI62" i="1"/>
  <c r="DH62" i="1"/>
  <c r="DK61" i="1"/>
  <c r="DJ61" i="1"/>
  <c r="DI61" i="1"/>
  <c r="DH61" i="1"/>
  <c r="DK60" i="1"/>
  <c r="DJ60" i="1"/>
  <c r="DI60" i="1"/>
  <c r="DH60" i="1"/>
  <c r="AM127" i="1"/>
  <c r="DZ59" i="1"/>
  <c r="AM5" i="1"/>
  <c r="AA141" i="1"/>
  <c r="Z141" i="1" s="1"/>
  <c r="AC141" i="1"/>
  <c r="AC137" i="1"/>
  <c r="AC138" i="1"/>
  <c r="AC139" i="1"/>
  <c r="AC140" i="1"/>
  <c r="DG136" i="1"/>
  <c r="DG137" i="1"/>
  <c r="DG138" i="1"/>
  <c r="DG135" i="1"/>
  <c r="AA138" i="1"/>
  <c r="Z138" i="1" s="1"/>
  <c r="AC136" i="1"/>
  <c r="AA137" i="1"/>
  <c r="Z137" i="1" s="1"/>
  <c r="AA136" i="1"/>
  <c r="Z136" i="1" s="1"/>
  <c r="AA135" i="1"/>
  <c r="Z135" i="1" s="1"/>
  <c r="AC135" i="1"/>
  <c r="AA133" i="1"/>
  <c r="Z133" i="1" s="1"/>
  <c r="AC133" i="1"/>
  <c r="AA134" i="1"/>
  <c r="Z134" i="1" s="1"/>
  <c r="AC134" i="1"/>
  <c r="AA131" i="1"/>
  <c r="Z131" i="1" s="1"/>
  <c r="AC131" i="1"/>
  <c r="AA129" i="1"/>
  <c r="Z129" i="1" s="1"/>
  <c r="AC129" i="1"/>
  <c r="AA130" i="1"/>
  <c r="Z130" i="1" s="1"/>
  <c r="AC130" i="1"/>
  <c r="AA127" i="1"/>
  <c r="Z127" i="1" s="1"/>
  <c r="AC127" i="1"/>
  <c r="AA119" i="1"/>
  <c r="Z119" i="1" s="1"/>
  <c r="AC119" i="1"/>
  <c r="AA120" i="1"/>
  <c r="Z120" i="1" s="1"/>
  <c r="AC120" i="1"/>
  <c r="AA121" i="1"/>
  <c r="Z121" i="1" s="1"/>
  <c r="AC121" i="1"/>
  <c r="AA117" i="1"/>
  <c r="Z117" i="1" s="1"/>
  <c r="AC117" i="1"/>
  <c r="AC94" i="1"/>
  <c r="AC95" i="1"/>
  <c r="AC96" i="1"/>
  <c r="AC97" i="1"/>
  <c r="AC98" i="1"/>
  <c r="AC99" i="1"/>
  <c r="AC100" i="1"/>
  <c r="AA94" i="1"/>
  <c r="AA95" i="1"/>
  <c r="AA96" i="1"/>
  <c r="AA97" i="1"/>
  <c r="Z97" i="1" s="1"/>
  <c r="AA98" i="1"/>
  <c r="Z98" i="1" s="1"/>
  <c r="AA99" i="1"/>
  <c r="Z99" i="1" s="1"/>
  <c r="AA100" i="1"/>
  <c r="AC62" i="1"/>
  <c r="AC59" i="1"/>
  <c r="DZ60" i="1"/>
  <c r="DZ61" i="1"/>
  <c r="DZ62" i="1"/>
  <c r="DZ63" i="1"/>
  <c r="DZ64" i="1"/>
  <c r="DZ65" i="1"/>
  <c r="DZ66" i="1"/>
  <c r="DZ67" i="1"/>
  <c r="DZ68" i="1"/>
  <c r="DZ69" i="1"/>
  <c r="DZ70" i="1"/>
  <c r="DZ71" i="1"/>
  <c r="DZ72" i="1"/>
  <c r="DZ73" i="1"/>
  <c r="DZ74" i="1"/>
  <c r="DZ75" i="1"/>
  <c r="DZ76" i="1"/>
  <c r="DZ77" i="1"/>
  <c r="DZ78" i="1"/>
  <c r="DZ79" i="1"/>
  <c r="DZ80" i="1"/>
  <c r="DZ81" i="1"/>
  <c r="DZ82" i="1"/>
  <c r="DZ83" i="1"/>
  <c r="DZ84" i="1"/>
  <c r="DZ85" i="1"/>
  <c r="DZ86" i="1"/>
  <c r="DZ87" i="1"/>
  <c r="DZ88" i="1"/>
  <c r="DZ89" i="1"/>
  <c r="DG91" i="1"/>
  <c r="DY91" i="1" s="1"/>
  <c r="AA91" i="1"/>
  <c r="Z91" i="1" s="1"/>
  <c r="AC91" i="1"/>
  <c r="DG89" i="1"/>
  <c r="DG90" i="1"/>
  <c r="DY90" i="1" s="1"/>
  <c r="AA90" i="1"/>
  <c r="Z90" i="1" s="1"/>
  <c r="AC90" i="1"/>
  <c r="AA89" i="1"/>
  <c r="Z89" i="1" s="1"/>
  <c r="AC89" i="1"/>
  <c r="DG81" i="1"/>
  <c r="DL81" i="1" s="1"/>
  <c r="DG82" i="1"/>
  <c r="DG83" i="1"/>
  <c r="DL83" i="1" s="1"/>
  <c r="DG84" i="1"/>
  <c r="DL84" i="1" s="1"/>
  <c r="DG85" i="1"/>
  <c r="DL85" i="1" s="1"/>
  <c r="DG86" i="1"/>
  <c r="DG87" i="1"/>
  <c r="DL87" i="1" s="1"/>
  <c r="DG88" i="1"/>
  <c r="AA81" i="1"/>
  <c r="Z81" i="1" s="1"/>
  <c r="AC81" i="1"/>
  <c r="AA82" i="1"/>
  <c r="Z82" i="1" s="1"/>
  <c r="AC82" i="1"/>
  <c r="AA83" i="1"/>
  <c r="Z83" i="1" s="1"/>
  <c r="AC83" i="1"/>
  <c r="AA84" i="1"/>
  <c r="Z84" i="1" s="1"/>
  <c r="AC84" i="1"/>
  <c r="AA85" i="1"/>
  <c r="Z85" i="1" s="1"/>
  <c r="AC85" i="1"/>
  <c r="AA86" i="1"/>
  <c r="Z86" i="1" s="1"/>
  <c r="AC86" i="1"/>
  <c r="AA87" i="1"/>
  <c r="Z87" i="1" s="1"/>
  <c r="AC87" i="1"/>
  <c r="AA88" i="1"/>
  <c r="Z88" i="1" s="1"/>
  <c r="AC88" i="1"/>
  <c r="DG78" i="1"/>
  <c r="DG79" i="1"/>
  <c r="DG80" i="1"/>
  <c r="AA78" i="1"/>
  <c r="Z78" i="1" s="1"/>
  <c r="AC78" i="1"/>
  <c r="AA79" i="1"/>
  <c r="Z79" i="1" s="1"/>
  <c r="AC79" i="1"/>
  <c r="AA80" i="1"/>
  <c r="Z80" i="1" s="1"/>
  <c r="AC80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A66" i="1"/>
  <c r="Z66" i="1" s="1"/>
  <c r="AA67" i="1"/>
  <c r="Z67" i="1" s="1"/>
  <c r="AA68" i="1"/>
  <c r="Z68" i="1" s="1"/>
  <c r="AA69" i="1"/>
  <c r="Z69" i="1" s="1"/>
  <c r="AA70" i="1"/>
  <c r="Z70" i="1" s="1"/>
  <c r="AA71" i="1"/>
  <c r="Z71" i="1" s="1"/>
  <c r="AA72" i="1"/>
  <c r="Z72" i="1" s="1"/>
  <c r="AA73" i="1"/>
  <c r="Z73" i="1" s="1"/>
  <c r="AA74" i="1"/>
  <c r="Z74" i="1" s="1"/>
  <c r="AA75" i="1"/>
  <c r="Z75" i="1" s="1"/>
  <c r="AA76" i="1"/>
  <c r="Z76" i="1" s="1"/>
  <c r="AA77" i="1"/>
  <c r="Z77" i="1" s="1"/>
  <c r="DG77" i="1"/>
  <c r="DG76" i="1"/>
  <c r="DG75" i="1"/>
  <c r="DL75" i="1" s="1"/>
  <c r="DG74" i="1"/>
  <c r="DL74" i="1" s="1"/>
  <c r="DG73" i="1"/>
  <c r="DG72" i="1"/>
  <c r="DL72" i="1" s="1"/>
  <c r="DG71" i="1"/>
  <c r="DG70" i="1"/>
  <c r="DL70" i="1" s="1"/>
  <c r="DG69" i="1"/>
  <c r="DL69" i="1" s="1"/>
  <c r="DG68" i="1"/>
  <c r="DG67" i="1"/>
  <c r="DG66" i="1"/>
  <c r="DL66" i="1" s="1"/>
  <c r="DG65" i="1"/>
  <c r="DG64" i="1"/>
  <c r="DL64" i="1" s="1"/>
  <c r="DG63" i="1"/>
  <c r="DL63" i="1" s="1"/>
  <c r="DG62" i="1"/>
  <c r="DL62" i="1" s="1"/>
  <c r="DG61" i="1"/>
  <c r="DL61" i="1" s="1"/>
  <c r="DG60" i="1"/>
  <c r="AA65" i="1"/>
  <c r="Z65" i="1" s="1"/>
  <c r="AA64" i="1"/>
  <c r="Z64" i="1" s="1"/>
  <c r="AC63" i="1"/>
  <c r="AA63" i="1"/>
  <c r="Z63" i="1" s="1"/>
  <c r="AA62" i="1"/>
  <c r="Z62" i="1" s="1"/>
  <c r="AC61" i="1"/>
  <c r="AA61" i="1"/>
  <c r="Z61" i="1" s="1"/>
  <c r="AC60" i="1"/>
  <c r="AA60" i="1"/>
  <c r="Z60" i="1" s="1"/>
  <c r="AA59" i="1"/>
  <c r="Z59" i="1" s="1"/>
  <c r="AA56" i="1"/>
  <c r="Z56" i="1" s="1"/>
  <c r="AA57" i="1"/>
  <c r="Z57" i="1" s="1"/>
  <c r="AA58" i="1"/>
  <c r="Z58" i="1" s="1"/>
  <c r="DL65" i="1" l="1"/>
  <c r="DL68" i="1"/>
  <c r="DL71" i="1"/>
  <c r="DL73" i="1"/>
  <c r="DL82" i="1"/>
  <c r="DL76" i="1"/>
  <c r="DL77" i="1"/>
  <c r="EA79" i="1"/>
  <c r="EA66" i="1"/>
  <c r="EA88" i="1"/>
  <c r="EA67" i="1"/>
  <c r="EA78" i="1"/>
  <c r="EA83" i="1"/>
  <c r="EA82" i="1"/>
  <c r="EA89" i="1"/>
  <c r="EA81" i="1"/>
  <c r="EA80" i="1"/>
  <c r="EA68" i="1"/>
  <c r="EA77" i="1"/>
  <c r="EA65" i="1"/>
  <c r="EA86" i="1"/>
  <c r="EA74" i="1"/>
  <c r="EA62" i="1"/>
  <c r="EA71" i="1"/>
  <c r="EA85" i="1"/>
  <c r="EA73" i="1"/>
  <c r="EA61" i="1"/>
  <c r="EA84" i="1"/>
  <c r="EA72" i="1"/>
  <c r="EA60" i="1"/>
  <c r="EA70" i="1"/>
  <c r="EA69" i="1"/>
  <c r="DZ91" i="1"/>
  <c r="EA91" i="1" s="1"/>
  <c r="EA76" i="1"/>
  <c r="EA64" i="1"/>
  <c r="DZ90" i="1"/>
  <c r="EA90" i="1" s="1"/>
  <c r="EA87" i="1"/>
  <c r="EA75" i="1"/>
  <c r="EA63" i="1"/>
  <c r="DL67" i="1"/>
  <c r="DL80" i="1"/>
  <c r="DL91" i="1"/>
  <c r="DL88" i="1"/>
  <c r="DL90" i="1"/>
  <c r="DL79" i="1"/>
  <c r="DL78" i="1"/>
  <c r="DL86" i="1"/>
  <c r="DL60" i="1"/>
  <c r="DL89" i="1"/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92" i="1"/>
  <c r="AC93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8" i="1"/>
  <c r="AC122" i="1"/>
  <c r="AC123" i="1"/>
  <c r="AC124" i="1"/>
  <c r="AC125" i="1"/>
  <c r="AC126" i="1"/>
  <c r="AC128" i="1"/>
  <c r="AC132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8" i="1"/>
  <c r="AA19" i="1"/>
  <c r="Z19" i="1" s="1"/>
  <c r="DG17" i="1" l="1"/>
  <c r="DG18" i="1"/>
  <c r="DG19" i="1"/>
  <c r="DG20" i="1"/>
  <c r="DG21" i="1"/>
  <c r="DG22" i="1"/>
  <c r="DG23" i="1"/>
  <c r="DG24" i="1"/>
  <c r="DG25" i="1"/>
  <c r="DG8" i="1"/>
  <c r="AA8" i="1"/>
  <c r="Z8" i="1" s="1"/>
  <c r="DG16" i="1"/>
  <c r="DG15" i="1"/>
  <c r="DG9" i="1"/>
  <c r="AA16" i="1"/>
  <c r="Z16" i="1" s="1"/>
  <c r="AA17" i="1"/>
  <c r="Z17" i="1" s="1"/>
  <c r="AA10" i="1"/>
  <c r="Z10" i="1" s="1"/>
  <c r="AA12" i="1"/>
  <c r="Z12" i="1" s="1"/>
  <c r="AA9" i="1"/>
  <c r="Z9" i="1" s="1"/>
  <c r="AA18" i="1"/>
  <c r="Z18" i="1" s="1"/>
  <c r="AA20" i="1"/>
  <c r="Z20" i="1" s="1"/>
  <c r="AA21" i="1"/>
  <c r="Z21" i="1" s="1"/>
  <c r="AA22" i="1"/>
  <c r="Z22" i="1" s="1"/>
  <c r="AA23" i="1"/>
  <c r="Z23" i="1" s="1"/>
  <c r="AA24" i="1"/>
  <c r="Z24" i="1" s="1"/>
  <c r="AA25" i="1"/>
  <c r="Z25" i="1" s="1"/>
  <c r="AA26" i="1"/>
  <c r="Z26" i="1" s="1"/>
  <c r="AA27" i="1"/>
  <c r="Z27" i="1" s="1"/>
  <c r="AA28" i="1"/>
  <c r="Z28" i="1" s="1"/>
  <c r="AA29" i="1"/>
  <c r="Z29" i="1" s="1"/>
  <c r="AA30" i="1"/>
  <c r="Z30" i="1" s="1"/>
  <c r="AA31" i="1"/>
  <c r="Z31" i="1" s="1"/>
  <c r="AA32" i="1"/>
  <c r="Z32" i="1" s="1"/>
  <c r="AA33" i="1"/>
  <c r="Z33" i="1" s="1"/>
  <c r="AA34" i="1"/>
  <c r="Z34" i="1" s="1"/>
  <c r="AA35" i="1"/>
  <c r="Z35" i="1" s="1"/>
  <c r="AA36" i="1"/>
  <c r="Z36" i="1" s="1"/>
  <c r="AA37" i="1"/>
  <c r="Z37" i="1" s="1"/>
  <c r="AA38" i="1"/>
  <c r="Z38" i="1" s="1"/>
  <c r="AA39" i="1"/>
  <c r="Z39" i="1" s="1"/>
  <c r="AA40" i="1"/>
  <c r="Z40" i="1" s="1"/>
  <c r="AA41" i="1"/>
  <c r="Z41" i="1" s="1"/>
  <c r="AA42" i="1"/>
  <c r="Z42" i="1" s="1"/>
  <c r="AA43" i="1"/>
  <c r="Z43" i="1" s="1"/>
  <c r="AA44" i="1"/>
  <c r="Z44" i="1" s="1"/>
  <c r="AA45" i="1"/>
  <c r="Z45" i="1" s="1"/>
  <c r="AA46" i="1"/>
  <c r="Z46" i="1" s="1"/>
  <c r="AA47" i="1"/>
  <c r="Z47" i="1" s="1"/>
  <c r="AA48" i="1"/>
  <c r="Z48" i="1" s="1"/>
  <c r="AA49" i="1"/>
  <c r="Z49" i="1" s="1"/>
  <c r="AA50" i="1"/>
  <c r="Z50" i="1" s="1"/>
  <c r="AA51" i="1"/>
  <c r="Z51" i="1" s="1"/>
  <c r="AA52" i="1"/>
  <c r="Z52" i="1" s="1"/>
  <c r="AA53" i="1"/>
  <c r="Z53" i="1" s="1"/>
  <c r="AA54" i="1"/>
  <c r="Z54" i="1" s="1"/>
  <c r="AA55" i="1"/>
  <c r="Z55" i="1" s="1"/>
  <c r="AA92" i="1"/>
  <c r="Z92" i="1" s="1"/>
  <c r="AA93" i="1"/>
  <c r="Z93" i="1" s="1"/>
  <c r="Z94" i="1"/>
  <c r="Z95" i="1"/>
  <c r="Z96" i="1"/>
  <c r="Z100" i="1"/>
  <c r="AA101" i="1"/>
  <c r="Z101" i="1" s="1"/>
  <c r="AA102" i="1"/>
  <c r="Z102" i="1" s="1"/>
  <c r="AA103" i="1"/>
  <c r="Z103" i="1" s="1"/>
  <c r="AA104" i="1"/>
  <c r="Z104" i="1" s="1"/>
  <c r="AA105" i="1"/>
  <c r="Z105" i="1" s="1"/>
  <c r="AA106" i="1"/>
  <c r="Z106" i="1" s="1"/>
  <c r="AA107" i="1"/>
  <c r="Z107" i="1" s="1"/>
  <c r="AA108" i="1"/>
  <c r="Z108" i="1" s="1"/>
  <c r="AA109" i="1"/>
  <c r="Z109" i="1" s="1"/>
  <c r="AA110" i="1"/>
  <c r="Z110" i="1" s="1"/>
  <c r="AA111" i="1"/>
  <c r="Z111" i="1" s="1"/>
  <c r="AA112" i="1"/>
  <c r="Z112" i="1" s="1"/>
  <c r="AA113" i="1"/>
  <c r="Z113" i="1" s="1"/>
  <c r="AA114" i="1"/>
  <c r="Z114" i="1" s="1"/>
  <c r="AA115" i="1"/>
  <c r="Z115" i="1" s="1"/>
  <c r="AA116" i="1"/>
  <c r="Z116" i="1" s="1"/>
  <c r="AA118" i="1"/>
  <c r="Z118" i="1" s="1"/>
  <c r="AA122" i="1"/>
  <c r="Z122" i="1" s="1"/>
  <c r="AA123" i="1"/>
  <c r="Z123" i="1" s="1"/>
  <c r="AA124" i="1"/>
  <c r="Z124" i="1" s="1"/>
  <c r="AA125" i="1"/>
  <c r="Z125" i="1" s="1"/>
  <c r="AA126" i="1"/>
  <c r="Z126" i="1" s="1"/>
  <c r="AA128" i="1"/>
  <c r="Z128" i="1" s="1"/>
  <c r="AA132" i="1"/>
  <c r="Z132" i="1" s="1"/>
  <c r="AA139" i="1"/>
  <c r="Z139" i="1" s="1"/>
  <c r="AA140" i="1"/>
  <c r="Z140" i="1" s="1"/>
  <c r="AA142" i="1"/>
  <c r="Z142" i="1" s="1"/>
  <c r="AA143" i="1"/>
  <c r="Z143" i="1" s="1"/>
  <c r="AA144" i="1"/>
  <c r="Z144" i="1" s="1"/>
  <c r="AA145" i="1"/>
  <c r="Z145" i="1" s="1"/>
  <c r="AA146" i="1"/>
  <c r="Z146" i="1" s="1"/>
  <c r="AA147" i="1"/>
  <c r="Z147" i="1" s="1"/>
  <c r="AA148" i="1"/>
  <c r="Z148" i="1" s="1"/>
  <c r="AA149" i="1"/>
  <c r="Z149" i="1" s="1"/>
  <c r="AA150" i="1"/>
  <c r="Z150" i="1" s="1"/>
  <c r="AA151" i="1"/>
  <c r="Z151" i="1" s="1"/>
  <c r="AA152" i="1"/>
  <c r="Z152" i="1" s="1"/>
  <c r="AA153" i="1"/>
  <c r="Z153" i="1" s="1"/>
  <c r="AA154" i="1"/>
  <c r="Z154" i="1" s="1"/>
  <c r="AA155" i="1"/>
  <c r="Z155" i="1" s="1"/>
  <c r="AA156" i="1"/>
  <c r="Z156" i="1" s="1"/>
  <c r="AA157" i="1"/>
  <c r="Z157" i="1" s="1"/>
  <c r="AA158" i="1"/>
  <c r="Z158" i="1" s="1"/>
  <c r="AA159" i="1"/>
  <c r="Z159" i="1" s="1"/>
  <c r="AA160" i="1"/>
  <c r="Z160" i="1" s="1"/>
  <c r="AA161" i="1"/>
  <c r="Z161" i="1" s="1"/>
  <c r="AA162" i="1"/>
  <c r="Z162" i="1" s="1"/>
  <c r="AA163" i="1"/>
  <c r="Z163" i="1" s="1"/>
  <c r="AA164" i="1"/>
  <c r="Z164" i="1" s="1"/>
  <c r="AA165" i="1"/>
  <c r="Z165" i="1" s="1"/>
  <c r="AA166" i="1"/>
  <c r="Z166" i="1" s="1"/>
  <c r="AA167" i="1"/>
  <c r="Z167" i="1" s="1"/>
  <c r="AA168" i="1"/>
  <c r="Z168" i="1" s="1"/>
  <c r="AA169" i="1"/>
  <c r="Z169" i="1" s="1"/>
  <c r="AA170" i="1"/>
  <c r="Z170" i="1" s="1"/>
  <c r="AA171" i="1"/>
  <c r="Z171" i="1" s="1"/>
  <c r="AA172" i="1"/>
  <c r="Z172" i="1" s="1"/>
  <c r="AA173" i="1"/>
  <c r="Z173" i="1" s="1"/>
  <c r="AA174" i="1"/>
  <c r="Z174" i="1" s="1"/>
  <c r="AA175" i="1"/>
  <c r="Z175" i="1" s="1"/>
  <c r="AA176" i="1"/>
  <c r="Z176" i="1" s="1"/>
  <c r="AA177" i="1"/>
  <c r="Z177" i="1" s="1"/>
  <c r="AA178" i="1"/>
  <c r="Z178" i="1" s="1"/>
  <c r="AA179" i="1"/>
  <c r="Z179" i="1" s="1"/>
  <c r="AA180" i="1"/>
  <c r="Z180" i="1" s="1"/>
  <c r="AA181" i="1"/>
  <c r="Z181" i="1" s="1"/>
  <c r="AA182" i="1"/>
  <c r="Z182" i="1" s="1"/>
  <c r="AA183" i="1"/>
  <c r="Z183" i="1" s="1"/>
  <c r="AA184" i="1"/>
  <c r="Z184" i="1" s="1"/>
  <c r="AA185" i="1"/>
  <c r="Z185" i="1" s="1"/>
  <c r="AA186" i="1"/>
  <c r="Z186" i="1" s="1"/>
  <c r="AA187" i="1"/>
  <c r="Z187" i="1" s="1"/>
  <c r="AA188" i="1"/>
  <c r="Z188" i="1" s="1"/>
  <c r="AA189" i="1"/>
  <c r="Z189" i="1" s="1"/>
  <c r="AA190" i="1"/>
  <c r="Z190" i="1" s="1"/>
  <c r="AA191" i="1"/>
  <c r="Z191" i="1" s="1"/>
  <c r="AA192" i="1"/>
  <c r="Z192" i="1" s="1"/>
  <c r="AA193" i="1"/>
  <c r="Z193" i="1" s="1"/>
  <c r="AA194" i="1"/>
  <c r="Z194" i="1" s="1"/>
  <c r="AA195" i="1"/>
  <c r="Z195" i="1" s="1"/>
  <c r="AA196" i="1"/>
  <c r="Z196" i="1" s="1"/>
  <c r="AA197" i="1"/>
  <c r="Z197" i="1" s="1"/>
  <c r="AA198" i="1"/>
  <c r="Z198" i="1" s="1"/>
  <c r="AA199" i="1"/>
  <c r="Z199" i="1" s="1"/>
  <c r="AA200" i="1"/>
  <c r="Z200" i="1" s="1"/>
  <c r="AA201" i="1"/>
  <c r="Z201" i="1" s="1"/>
  <c r="AA202" i="1"/>
  <c r="Z202" i="1" s="1"/>
  <c r="AA203" i="1"/>
  <c r="Z203" i="1" s="1"/>
  <c r="AA204" i="1"/>
  <c r="Z204" i="1" s="1"/>
  <c r="AA205" i="1"/>
  <c r="Z205" i="1" s="1"/>
  <c r="AA206" i="1"/>
  <c r="Z206" i="1" s="1"/>
  <c r="AA207" i="1"/>
  <c r="Z207" i="1" s="1"/>
  <c r="AA208" i="1"/>
  <c r="Z208" i="1" s="1"/>
  <c r="AA209" i="1"/>
  <c r="Z209" i="1" s="1"/>
  <c r="AA210" i="1"/>
  <c r="Z210" i="1" s="1"/>
  <c r="AA211" i="1"/>
  <c r="Z211" i="1" s="1"/>
  <c r="AA212" i="1"/>
  <c r="Z212" i="1" s="1"/>
  <c r="AA213" i="1"/>
  <c r="Z213" i="1" s="1"/>
  <c r="AA214" i="1"/>
  <c r="Z214" i="1" s="1"/>
  <c r="AA215" i="1"/>
  <c r="Z215" i="1" s="1"/>
  <c r="AA216" i="1"/>
  <c r="Z216" i="1" s="1"/>
  <c r="AA217" i="1"/>
  <c r="Z217" i="1" s="1"/>
  <c r="AA218" i="1"/>
  <c r="Z218" i="1" s="1"/>
  <c r="AA219" i="1"/>
  <c r="Z219" i="1" s="1"/>
  <c r="AA220" i="1"/>
  <c r="Z220" i="1" s="1"/>
  <c r="AA221" i="1"/>
  <c r="Z221" i="1" s="1"/>
  <c r="AA222" i="1"/>
  <c r="Z222" i="1" s="1"/>
  <c r="AA223" i="1"/>
  <c r="Z223" i="1" s="1"/>
  <c r="AA224" i="1"/>
  <c r="Z224" i="1" s="1"/>
  <c r="AA225" i="1"/>
  <c r="Z225" i="1" s="1"/>
  <c r="AA226" i="1"/>
  <c r="Z226" i="1" s="1"/>
  <c r="AA227" i="1"/>
  <c r="Z227" i="1" s="1"/>
  <c r="AA228" i="1"/>
  <c r="Z228" i="1" s="1"/>
  <c r="AA229" i="1"/>
  <c r="Z229" i="1" s="1"/>
  <c r="AA230" i="1"/>
  <c r="Z230" i="1" s="1"/>
  <c r="AA231" i="1"/>
  <c r="Z231" i="1" s="1"/>
  <c r="AA232" i="1"/>
  <c r="Z232" i="1" s="1"/>
  <c r="AA233" i="1"/>
  <c r="Z233" i="1" s="1"/>
  <c r="AA234" i="1"/>
  <c r="Z234" i="1" s="1"/>
  <c r="AA235" i="1"/>
  <c r="Z235" i="1" s="1"/>
  <c r="AA236" i="1"/>
  <c r="Z236" i="1" s="1"/>
  <c r="AA237" i="1"/>
  <c r="Z237" i="1" s="1"/>
  <c r="AA238" i="1"/>
  <c r="Z238" i="1" s="1"/>
  <c r="AA239" i="1"/>
  <c r="Z239" i="1" s="1"/>
  <c r="AA240" i="1"/>
  <c r="Z240" i="1" s="1"/>
  <c r="AA241" i="1"/>
  <c r="Z241" i="1" s="1"/>
  <c r="AA242" i="1"/>
  <c r="Z242" i="1" s="1"/>
  <c r="AA243" i="1"/>
  <c r="Z243" i="1" s="1"/>
  <c r="AA244" i="1"/>
  <c r="Z244" i="1" s="1"/>
  <c r="AA245" i="1"/>
  <c r="Z245" i="1" s="1"/>
  <c r="AA246" i="1"/>
  <c r="Z246" i="1" s="1"/>
  <c r="AA247" i="1"/>
  <c r="Z247" i="1" s="1"/>
  <c r="AA248" i="1"/>
  <c r="Z248" i="1" s="1"/>
  <c r="AA249" i="1"/>
  <c r="Z249" i="1" s="1"/>
  <c r="AA250" i="1"/>
  <c r="Z250" i="1" s="1"/>
  <c r="AA251" i="1"/>
  <c r="Z251" i="1" s="1"/>
  <c r="AA252" i="1"/>
  <c r="Z252" i="1" s="1"/>
  <c r="AA253" i="1"/>
  <c r="Z253" i="1" s="1"/>
  <c r="AA254" i="1"/>
  <c r="Z254" i="1" s="1"/>
  <c r="AA255" i="1"/>
  <c r="Z255" i="1" s="1"/>
  <c r="AA256" i="1"/>
  <c r="Z256" i="1" s="1"/>
  <c r="AA257" i="1"/>
  <c r="Z257" i="1" s="1"/>
  <c r="AA258" i="1"/>
  <c r="Z258" i="1" s="1"/>
  <c r="AA259" i="1"/>
  <c r="Z259" i="1" s="1"/>
  <c r="AA260" i="1"/>
  <c r="Z260" i="1" s="1"/>
  <c r="AA261" i="1"/>
  <c r="Z261" i="1" s="1"/>
  <c r="AA262" i="1"/>
  <c r="Z262" i="1" s="1"/>
  <c r="AA263" i="1"/>
  <c r="Z263" i="1" s="1"/>
  <c r="AA264" i="1"/>
  <c r="Z264" i="1" s="1"/>
  <c r="AA265" i="1"/>
  <c r="Z265" i="1" s="1"/>
  <c r="AA266" i="1"/>
  <c r="Z266" i="1" s="1"/>
  <c r="AA267" i="1"/>
  <c r="Z267" i="1" s="1"/>
  <c r="AA268" i="1"/>
  <c r="Z268" i="1" s="1"/>
  <c r="AA269" i="1"/>
  <c r="Z269" i="1" s="1"/>
  <c r="AA270" i="1"/>
  <c r="Z270" i="1" s="1"/>
  <c r="AA271" i="1"/>
  <c r="Z271" i="1" s="1"/>
  <c r="AA272" i="1"/>
  <c r="Z272" i="1" s="1"/>
  <c r="AA273" i="1"/>
  <c r="Z273" i="1" s="1"/>
  <c r="AA274" i="1"/>
  <c r="Z274" i="1" s="1"/>
  <c r="AA275" i="1"/>
  <c r="Z275" i="1" s="1"/>
  <c r="AA276" i="1"/>
  <c r="Z276" i="1" s="1"/>
  <c r="AA277" i="1"/>
  <c r="Z277" i="1" s="1"/>
  <c r="AA278" i="1"/>
  <c r="Z278" i="1" s="1"/>
  <c r="AA279" i="1"/>
  <c r="Z279" i="1" s="1"/>
  <c r="AA280" i="1"/>
  <c r="Z280" i="1" s="1"/>
  <c r="AA281" i="1"/>
  <c r="Z281" i="1" s="1"/>
  <c r="AA282" i="1"/>
  <c r="Z282" i="1" s="1"/>
  <c r="AA283" i="1"/>
  <c r="Z283" i="1" s="1"/>
  <c r="AA284" i="1"/>
  <c r="Z284" i="1" s="1"/>
  <c r="AA285" i="1"/>
  <c r="Z285" i="1" s="1"/>
  <c r="AA286" i="1"/>
  <c r="Z286" i="1" s="1"/>
  <c r="AA287" i="1"/>
  <c r="Z287" i="1" s="1"/>
  <c r="AA288" i="1"/>
  <c r="Z288" i="1" s="1"/>
  <c r="AA289" i="1"/>
  <c r="Z289" i="1" s="1"/>
  <c r="AA290" i="1"/>
  <c r="Z290" i="1" s="1"/>
  <c r="AA291" i="1"/>
  <c r="Z291" i="1" s="1"/>
  <c r="AA292" i="1"/>
  <c r="Z292" i="1" s="1"/>
  <c r="AA293" i="1"/>
  <c r="Z293" i="1" s="1"/>
  <c r="AA294" i="1"/>
  <c r="Z294" i="1" s="1"/>
  <c r="AA295" i="1"/>
  <c r="Z295" i="1" s="1"/>
  <c r="AA296" i="1"/>
  <c r="Z296" i="1" s="1"/>
  <c r="AA297" i="1"/>
  <c r="Z297" i="1" s="1"/>
  <c r="AA298" i="1"/>
  <c r="Z298" i="1" s="1"/>
  <c r="AA299" i="1"/>
  <c r="Z299" i="1" s="1"/>
  <c r="AA300" i="1"/>
  <c r="Z300" i="1" s="1"/>
  <c r="AA301" i="1"/>
  <c r="Z301" i="1" s="1"/>
  <c r="AA302" i="1"/>
  <c r="Z302" i="1" s="1"/>
  <c r="AA303" i="1"/>
  <c r="Z303" i="1" s="1"/>
  <c r="AA304" i="1"/>
  <c r="Z304" i="1" s="1"/>
  <c r="AA305" i="1"/>
  <c r="Z305" i="1" s="1"/>
  <c r="AA306" i="1"/>
  <c r="Z306" i="1" s="1"/>
  <c r="AA307" i="1"/>
  <c r="Z307" i="1" s="1"/>
  <c r="AA308" i="1"/>
  <c r="Z308" i="1" s="1"/>
  <c r="AA309" i="1"/>
  <c r="Z309" i="1" s="1"/>
  <c r="AA310" i="1"/>
  <c r="Z310" i="1" s="1"/>
  <c r="AA311" i="1"/>
  <c r="Z311" i="1" s="1"/>
  <c r="AA312" i="1"/>
  <c r="Z312" i="1" s="1"/>
  <c r="AA313" i="1"/>
  <c r="Z313" i="1" s="1"/>
  <c r="AA314" i="1"/>
  <c r="Z314" i="1" s="1"/>
  <c r="AA315" i="1"/>
  <c r="Z315" i="1" s="1"/>
  <c r="AA316" i="1"/>
  <c r="Z316" i="1" s="1"/>
  <c r="AA317" i="1"/>
  <c r="Z317" i="1" s="1"/>
  <c r="AA318" i="1"/>
  <c r="Z318" i="1" s="1"/>
  <c r="AA319" i="1"/>
  <c r="Z319" i="1" s="1"/>
  <c r="AA320" i="1"/>
  <c r="Z320" i="1" s="1"/>
  <c r="AA321" i="1"/>
  <c r="Z321" i="1" s="1"/>
  <c r="AA322" i="1"/>
  <c r="Z322" i="1" s="1"/>
  <c r="AA323" i="1"/>
  <c r="Z323" i="1" s="1"/>
  <c r="AA324" i="1"/>
  <c r="Z324" i="1" s="1"/>
  <c r="AA325" i="1"/>
  <c r="Z325" i="1" s="1"/>
  <c r="AA326" i="1"/>
  <c r="Z326" i="1" s="1"/>
  <c r="AA327" i="1"/>
  <c r="Z327" i="1" s="1"/>
  <c r="AA328" i="1"/>
  <c r="Z328" i="1" s="1"/>
  <c r="AA329" i="1"/>
  <c r="Z329" i="1" s="1"/>
  <c r="AA330" i="1"/>
  <c r="Z330" i="1" s="1"/>
  <c r="AA331" i="1"/>
  <c r="Z331" i="1" s="1"/>
  <c r="AA332" i="1"/>
  <c r="Z332" i="1" s="1"/>
  <c r="AA333" i="1"/>
  <c r="Z333" i="1" s="1"/>
  <c r="AA334" i="1"/>
  <c r="Z334" i="1" s="1"/>
  <c r="AA335" i="1"/>
  <c r="Z335" i="1" s="1"/>
  <c r="AA336" i="1"/>
  <c r="Z336" i="1" s="1"/>
  <c r="AA337" i="1"/>
  <c r="Z337" i="1" s="1"/>
  <c r="AA338" i="1"/>
  <c r="Z338" i="1" s="1"/>
  <c r="AA339" i="1"/>
  <c r="Z339" i="1" s="1"/>
  <c r="AA340" i="1"/>
  <c r="Z340" i="1" s="1"/>
  <c r="AA341" i="1"/>
  <c r="Z341" i="1" s="1"/>
  <c r="AA342" i="1"/>
  <c r="Z342" i="1" s="1"/>
  <c r="AA343" i="1"/>
  <c r="Z343" i="1" s="1"/>
  <c r="AA344" i="1"/>
  <c r="Z344" i="1" s="1"/>
  <c r="AA345" i="1"/>
  <c r="Z345" i="1" s="1"/>
  <c r="AA346" i="1"/>
  <c r="Z346" i="1" s="1"/>
  <c r="AA347" i="1"/>
  <c r="Z347" i="1" s="1"/>
  <c r="AA348" i="1"/>
  <c r="Z348" i="1" s="1"/>
  <c r="AA349" i="1"/>
  <c r="Z349" i="1" s="1"/>
  <c r="AA350" i="1"/>
  <c r="Z350" i="1" s="1"/>
  <c r="AA15" i="1" l="1"/>
  <c r="Z15" i="1" s="1"/>
  <c r="AA11" i="1"/>
  <c r="Z11" i="1" s="1"/>
  <c r="AA13" i="1"/>
  <c r="Z13" i="1" s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139" i="1"/>
  <c r="DI140" i="1"/>
  <c r="DI141" i="1"/>
  <c r="DI142" i="1"/>
  <c r="DI143" i="1"/>
  <c r="DI144" i="1"/>
  <c r="DI145" i="1"/>
  <c r="DI146" i="1"/>
  <c r="DI147" i="1"/>
  <c r="DI148" i="1"/>
  <c r="DI149" i="1"/>
  <c r="DI150" i="1"/>
  <c r="DI151" i="1"/>
  <c r="DI152" i="1"/>
  <c r="DI153" i="1"/>
  <c r="DI154" i="1"/>
  <c r="DI155" i="1"/>
  <c r="DI156" i="1"/>
  <c r="DI157" i="1"/>
  <c r="DI158" i="1"/>
  <c r="DI159" i="1"/>
  <c r="DI160" i="1"/>
  <c r="DI161" i="1"/>
  <c r="DI162" i="1"/>
  <c r="DI163" i="1"/>
  <c r="DI164" i="1"/>
  <c r="DI165" i="1"/>
  <c r="DI166" i="1"/>
  <c r="DI167" i="1"/>
  <c r="DI168" i="1"/>
  <c r="DI169" i="1"/>
  <c r="DI170" i="1"/>
  <c r="DI171" i="1"/>
  <c r="DI172" i="1"/>
  <c r="DI173" i="1"/>
  <c r="DI174" i="1"/>
  <c r="DI175" i="1"/>
  <c r="DI176" i="1"/>
  <c r="DI177" i="1"/>
  <c r="DI178" i="1"/>
  <c r="DI179" i="1"/>
  <c r="DI180" i="1"/>
  <c r="DI181" i="1"/>
  <c r="DI182" i="1"/>
  <c r="DI183" i="1"/>
  <c r="DI184" i="1"/>
  <c r="DI185" i="1"/>
  <c r="DI186" i="1"/>
  <c r="DI187" i="1"/>
  <c r="DI188" i="1"/>
  <c r="DI189" i="1"/>
  <c r="DI190" i="1"/>
  <c r="DI191" i="1"/>
  <c r="DI192" i="1"/>
  <c r="DI193" i="1"/>
  <c r="DI194" i="1"/>
  <c r="DI195" i="1"/>
  <c r="DI196" i="1"/>
  <c r="DI197" i="1"/>
  <c r="DI198" i="1"/>
  <c r="DI199" i="1"/>
  <c r="DI200" i="1"/>
  <c r="DI201" i="1"/>
  <c r="DI202" i="1"/>
  <c r="DI203" i="1"/>
  <c r="DI204" i="1"/>
  <c r="DI205" i="1"/>
  <c r="DI206" i="1"/>
  <c r="DI207" i="1"/>
  <c r="DI208" i="1"/>
  <c r="DI209" i="1"/>
  <c r="DI210" i="1"/>
  <c r="DI211" i="1"/>
  <c r="DI212" i="1"/>
  <c r="DI213" i="1"/>
  <c r="DI214" i="1"/>
  <c r="DI215" i="1"/>
  <c r="DI216" i="1"/>
  <c r="DI217" i="1"/>
  <c r="DI218" i="1"/>
  <c r="DI219" i="1"/>
  <c r="DI220" i="1"/>
  <c r="DI221" i="1"/>
  <c r="DI222" i="1"/>
  <c r="DI223" i="1"/>
  <c r="DI224" i="1"/>
  <c r="DI225" i="1"/>
  <c r="DI226" i="1"/>
  <c r="DI227" i="1"/>
  <c r="DI228" i="1"/>
  <c r="DI229" i="1"/>
  <c r="DI230" i="1"/>
  <c r="DI231" i="1"/>
  <c r="DI232" i="1"/>
  <c r="DI233" i="1"/>
  <c r="DI234" i="1"/>
  <c r="DI235" i="1"/>
  <c r="DI236" i="1"/>
  <c r="DI237" i="1"/>
  <c r="DI238" i="1"/>
  <c r="DI239" i="1"/>
  <c r="DI240" i="1"/>
  <c r="DI241" i="1"/>
  <c r="DI242" i="1"/>
  <c r="DI243" i="1"/>
  <c r="DI244" i="1"/>
  <c r="DI245" i="1"/>
  <c r="DI246" i="1"/>
  <c r="DI247" i="1"/>
  <c r="DI248" i="1"/>
  <c r="DI249" i="1"/>
  <c r="DI250" i="1"/>
  <c r="DI251" i="1"/>
  <c r="DI252" i="1"/>
  <c r="DI253" i="1"/>
  <c r="DI254" i="1"/>
  <c r="DI255" i="1"/>
  <c r="DI256" i="1"/>
  <c r="DI257" i="1"/>
  <c r="DI258" i="1"/>
  <c r="DI259" i="1"/>
  <c r="DI260" i="1"/>
  <c r="DI261" i="1"/>
  <c r="DI262" i="1"/>
  <c r="DI263" i="1"/>
  <c r="DI264" i="1"/>
  <c r="DI265" i="1"/>
  <c r="DI266" i="1"/>
  <c r="DI267" i="1"/>
  <c r="DI268" i="1"/>
  <c r="DI269" i="1"/>
  <c r="DI270" i="1"/>
  <c r="DI271" i="1"/>
  <c r="DI272" i="1"/>
  <c r="DI273" i="1"/>
  <c r="DI274" i="1"/>
  <c r="DI275" i="1"/>
  <c r="DI276" i="1"/>
  <c r="DI277" i="1"/>
  <c r="DI278" i="1"/>
  <c r="DI279" i="1"/>
  <c r="DI280" i="1"/>
  <c r="DI281" i="1"/>
  <c r="DI282" i="1"/>
  <c r="DI283" i="1"/>
  <c r="DI284" i="1"/>
  <c r="DI285" i="1"/>
  <c r="DI286" i="1"/>
  <c r="DI287" i="1"/>
  <c r="DI288" i="1"/>
  <c r="DI289" i="1"/>
  <c r="DI290" i="1"/>
  <c r="DI291" i="1"/>
  <c r="DI292" i="1"/>
  <c r="DI293" i="1"/>
  <c r="DI294" i="1"/>
  <c r="DI295" i="1"/>
  <c r="DI296" i="1"/>
  <c r="DI297" i="1"/>
  <c r="DI298" i="1"/>
  <c r="DI299" i="1"/>
  <c r="DI300" i="1"/>
  <c r="DI301" i="1"/>
  <c r="DI302" i="1"/>
  <c r="DI303" i="1"/>
  <c r="DI304" i="1"/>
  <c r="DI305" i="1"/>
  <c r="DI306" i="1"/>
  <c r="DI307" i="1"/>
  <c r="DI308" i="1"/>
  <c r="DI309" i="1"/>
  <c r="DI310" i="1"/>
  <c r="DI311" i="1"/>
  <c r="DI312" i="1"/>
  <c r="DI313" i="1"/>
  <c r="DI314" i="1"/>
  <c r="DI315" i="1"/>
  <c r="DI316" i="1"/>
  <c r="DI317" i="1"/>
  <c r="DI318" i="1"/>
  <c r="DI319" i="1"/>
  <c r="DI320" i="1"/>
  <c r="DI321" i="1"/>
  <c r="DI322" i="1"/>
  <c r="DI323" i="1"/>
  <c r="DI324" i="1"/>
  <c r="DI325" i="1"/>
  <c r="DI326" i="1"/>
  <c r="DI327" i="1"/>
  <c r="DI328" i="1"/>
  <c r="DI329" i="1"/>
  <c r="DI330" i="1"/>
  <c r="DI331" i="1"/>
  <c r="DI332" i="1"/>
  <c r="DI333" i="1"/>
  <c r="DI334" i="1"/>
  <c r="DI335" i="1"/>
  <c r="DI336" i="1"/>
  <c r="DI337" i="1"/>
  <c r="DI338" i="1"/>
  <c r="DI339" i="1"/>
  <c r="DI340" i="1"/>
  <c r="DI341" i="1"/>
  <c r="DI342" i="1"/>
  <c r="DI343" i="1"/>
  <c r="DI344" i="1"/>
  <c r="DI345" i="1"/>
  <c r="DI346" i="1"/>
  <c r="DI347" i="1"/>
  <c r="DI348" i="1"/>
  <c r="DI349" i="1"/>
  <c r="DI350" i="1"/>
  <c r="DI8" i="1"/>
  <c r="DZ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128" i="1"/>
  <c r="DM129" i="1"/>
  <c r="DM130" i="1"/>
  <c r="DM131" i="1"/>
  <c r="DM132" i="1"/>
  <c r="DM133" i="1"/>
  <c r="DM134" i="1"/>
  <c r="DM135" i="1"/>
  <c r="DM136" i="1"/>
  <c r="DM137" i="1"/>
  <c r="DM138" i="1"/>
  <c r="DM139" i="1"/>
  <c r="DM140" i="1"/>
  <c r="DM141" i="1"/>
  <c r="DM142" i="1"/>
  <c r="DM143" i="1"/>
  <c r="DM144" i="1"/>
  <c r="DM145" i="1"/>
  <c r="DM146" i="1"/>
  <c r="DM147" i="1"/>
  <c r="DM148" i="1"/>
  <c r="DM149" i="1"/>
  <c r="DM150" i="1"/>
  <c r="DM151" i="1"/>
  <c r="DM152" i="1"/>
  <c r="DM153" i="1"/>
  <c r="DM154" i="1"/>
  <c r="DM155" i="1"/>
  <c r="DM156" i="1"/>
  <c r="DM157" i="1"/>
  <c r="DM158" i="1"/>
  <c r="DM159" i="1"/>
  <c r="DM160" i="1"/>
  <c r="DM161" i="1"/>
  <c r="DM162" i="1"/>
  <c r="DM163" i="1"/>
  <c r="DM164" i="1"/>
  <c r="DM165" i="1"/>
  <c r="DM166" i="1"/>
  <c r="DM167" i="1"/>
  <c r="DM168" i="1"/>
  <c r="DM169" i="1"/>
  <c r="DM170" i="1"/>
  <c r="DM171" i="1"/>
  <c r="DM172" i="1"/>
  <c r="DM173" i="1"/>
  <c r="DM174" i="1"/>
  <c r="DM175" i="1"/>
  <c r="DM176" i="1"/>
  <c r="DM177" i="1"/>
  <c r="DM178" i="1"/>
  <c r="DM179" i="1"/>
  <c r="DM180" i="1"/>
  <c r="DM181" i="1"/>
  <c r="DM182" i="1"/>
  <c r="DM183" i="1"/>
  <c r="DM184" i="1"/>
  <c r="DM185" i="1"/>
  <c r="DM186" i="1"/>
  <c r="DM187" i="1"/>
  <c r="DM188" i="1"/>
  <c r="DM189" i="1"/>
  <c r="DM190" i="1"/>
  <c r="DM191" i="1"/>
  <c r="DM192" i="1"/>
  <c r="DM193" i="1"/>
  <c r="DM194" i="1"/>
  <c r="DM195" i="1"/>
  <c r="DM196" i="1"/>
  <c r="DM197" i="1"/>
  <c r="DM198" i="1"/>
  <c r="DM199" i="1"/>
  <c r="DM200" i="1"/>
  <c r="DM201" i="1"/>
  <c r="DM202" i="1"/>
  <c r="DM203" i="1"/>
  <c r="DM204" i="1"/>
  <c r="DM205" i="1"/>
  <c r="DM206" i="1"/>
  <c r="DM207" i="1"/>
  <c r="DM208" i="1"/>
  <c r="DM209" i="1"/>
  <c r="DM210" i="1"/>
  <c r="DM211" i="1"/>
  <c r="DM212" i="1"/>
  <c r="DM213" i="1"/>
  <c r="DM214" i="1"/>
  <c r="DM215" i="1"/>
  <c r="DM216" i="1"/>
  <c r="DM217" i="1"/>
  <c r="DM218" i="1"/>
  <c r="DM219" i="1"/>
  <c r="DM220" i="1"/>
  <c r="DM221" i="1"/>
  <c r="DM222" i="1"/>
  <c r="DM223" i="1"/>
  <c r="DM224" i="1"/>
  <c r="DM225" i="1"/>
  <c r="DM226" i="1"/>
  <c r="DM227" i="1"/>
  <c r="DM228" i="1"/>
  <c r="DM229" i="1"/>
  <c r="DM230" i="1"/>
  <c r="DM231" i="1"/>
  <c r="DM232" i="1"/>
  <c r="DM233" i="1"/>
  <c r="DM234" i="1"/>
  <c r="DM235" i="1"/>
  <c r="DM236" i="1"/>
  <c r="DM237" i="1"/>
  <c r="DM238" i="1"/>
  <c r="DM239" i="1"/>
  <c r="DM240" i="1"/>
  <c r="DM241" i="1"/>
  <c r="DM242" i="1"/>
  <c r="DM243" i="1"/>
  <c r="DM244" i="1"/>
  <c r="DM245" i="1"/>
  <c r="DM246" i="1"/>
  <c r="DM247" i="1"/>
  <c r="DM248" i="1"/>
  <c r="DM249" i="1"/>
  <c r="DM250" i="1"/>
  <c r="DM251" i="1"/>
  <c r="DM252" i="1"/>
  <c r="DM253" i="1"/>
  <c r="DM254" i="1"/>
  <c r="DM255" i="1"/>
  <c r="DM256" i="1"/>
  <c r="DM257" i="1"/>
  <c r="DM258" i="1"/>
  <c r="DM259" i="1"/>
  <c r="DM260" i="1"/>
  <c r="DM261" i="1"/>
  <c r="DM262" i="1"/>
  <c r="DM263" i="1"/>
  <c r="DM264" i="1"/>
  <c r="DM265" i="1"/>
  <c r="DM266" i="1"/>
  <c r="DM267" i="1"/>
  <c r="DM268" i="1"/>
  <c r="DM269" i="1"/>
  <c r="DM270" i="1"/>
  <c r="DM271" i="1"/>
  <c r="DM272" i="1"/>
  <c r="DM273" i="1"/>
  <c r="DM274" i="1"/>
  <c r="DM275" i="1"/>
  <c r="DM276" i="1"/>
  <c r="DM277" i="1"/>
  <c r="DM278" i="1"/>
  <c r="DM279" i="1"/>
  <c r="DM280" i="1"/>
  <c r="DM281" i="1"/>
  <c r="DM282" i="1"/>
  <c r="DM283" i="1"/>
  <c r="DM284" i="1"/>
  <c r="DM285" i="1"/>
  <c r="DM286" i="1"/>
  <c r="DM287" i="1"/>
  <c r="DM288" i="1"/>
  <c r="DM289" i="1"/>
  <c r="DM290" i="1"/>
  <c r="DM291" i="1"/>
  <c r="DM292" i="1"/>
  <c r="DM293" i="1"/>
  <c r="DM294" i="1"/>
  <c r="DM295" i="1"/>
  <c r="DM296" i="1"/>
  <c r="DM297" i="1"/>
  <c r="DM298" i="1"/>
  <c r="DM299" i="1"/>
  <c r="DM300" i="1"/>
  <c r="DM301" i="1"/>
  <c r="DM302" i="1"/>
  <c r="DM303" i="1"/>
  <c r="DM304" i="1"/>
  <c r="DM305" i="1"/>
  <c r="DM306" i="1"/>
  <c r="DM307" i="1"/>
  <c r="DM308" i="1"/>
  <c r="DM309" i="1"/>
  <c r="DM310" i="1"/>
  <c r="DM311" i="1"/>
  <c r="DM312" i="1"/>
  <c r="DM313" i="1"/>
  <c r="DM314" i="1"/>
  <c r="DM315" i="1"/>
  <c r="DM316" i="1"/>
  <c r="DM317" i="1"/>
  <c r="DM318" i="1"/>
  <c r="DM319" i="1"/>
  <c r="DM320" i="1"/>
  <c r="DM321" i="1"/>
  <c r="DM322" i="1"/>
  <c r="DM323" i="1"/>
  <c r="DM324" i="1"/>
  <c r="DM325" i="1"/>
  <c r="DM326" i="1"/>
  <c r="DM327" i="1"/>
  <c r="DM328" i="1"/>
  <c r="DM329" i="1"/>
  <c r="DM330" i="1"/>
  <c r="DM331" i="1"/>
  <c r="DM332" i="1"/>
  <c r="DM333" i="1"/>
  <c r="DM334" i="1"/>
  <c r="DM335" i="1"/>
  <c r="DM336" i="1"/>
  <c r="DM337" i="1"/>
  <c r="DM338" i="1"/>
  <c r="DM339" i="1"/>
  <c r="DM340" i="1"/>
  <c r="DM341" i="1"/>
  <c r="DM342" i="1"/>
  <c r="DM343" i="1"/>
  <c r="DM344" i="1"/>
  <c r="DM345" i="1"/>
  <c r="DM346" i="1"/>
  <c r="DM347" i="1"/>
  <c r="DM348" i="1"/>
  <c r="DM349" i="1"/>
  <c r="DM350" i="1"/>
  <c r="DJ9" i="1"/>
  <c r="DJ10" i="1"/>
  <c r="DJ11" i="1"/>
  <c r="DJ12" i="1"/>
  <c r="DJ13" i="1"/>
  <c r="DJ14" i="1"/>
  <c r="DJ15" i="1"/>
  <c r="DK15" i="1" s="1"/>
  <c r="DJ16" i="1"/>
  <c r="DK16" i="1" s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139" i="1"/>
  <c r="DJ140" i="1"/>
  <c r="DJ141" i="1"/>
  <c r="DJ142" i="1"/>
  <c r="DJ143" i="1"/>
  <c r="DJ144" i="1"/>
  <c r="DJ145" i="1"/>
  <c r="DJ146" i="1"/>
  <c r="DJ147" i="1"/>
  <c r="DJ148" i="1"/>
  <c r="DJ149" i="1"/>
  <c r="DJ150" i="1"/>
  <c r="DJ151" i="1"/>
  <c r="DJ152" i="1"/>
  <c r="DJ153" i="1"/>
  <c r="DJ154" i="1"/>
  <c r="DJ155" i="1"/>
  <c r="DJ156" i="1"/>
  <c r="DJ157" i="1"/>
  <c r="DJ158" i="1"/>
  <c r="DJ159" i="1"/>
  <c r="DJ160" i="1"/>
  <c r="DJ161" i="1"/>
  <c r="DJ162" i="1"/>
  <c r="DJ163" i="1"/>
  <c r="DJ164" i="1"/>
  <c r="DJ165" i="1"/>
  <c r="DJ166" i="1"/>
  <c r="DJ167" i="1"/>
  <c r="DJ168" i="1"/>
  <c r="DJ169" i="1"/>
  <c r="DJ170" i="1"/>
  <c r="DJ171" i="1"/>
  <c r="DJ172" i="1"/>
  <c r="DJ173" i="1"/>
  <c r="DJ174" i="1"/>
  <c r="DJ175" i="1"/>
  <c r="DJ176" i="1"/>
  <c r="DJ177" i="1"/>
  <c r="DJ178" i="1"/>
  <c r="DJ179" i="1"/>
  <c r="DJ180" i="1"/>
  <c r="DJ181" i="1"/>
  <c r="DJ182" i="1"/>
  <c r="DJ183" i="1"/>
  <c r="DJ184" i="1"/>
  <c r="DJ185" i="1"/>
  <c r="DJ186" i="1"/>
  <c r="DJ187" i="1"/>
  <c r="DJ188" i="1"/>
  <c r="DJ189" i="1"/>
  <c r="DJ190" i="1"/>
  <c r="DJ191" i="1"/>
  <c r="DJ192" i="1"/>
  <c r="DJ193" i="1"/>
  <c r="DJ194" i="1"/>
  <c r="DJ195" i="1"/>
  <c r="DJ196" i="1"/>
  <c r="DJ197" i="1"/>
  <c r="DJ198" i="1"/>
  <c r="DJ199" i="1"/>
  <c r="DJ200" i="1"/>
  <c r="DJ201" i="1"/>
  <c r="DJ202" i="1"/>
  <c r="DJ203" i="1"/>
  <c r="DJ204" i="1"/>
  <c r="DJ205" i="1"/>
  <c r="DJ206" i="1"/>
  <c r="DJ207" i="1"/>
  <c r="DJ208" i="1"/>
  <c r="DJ209" i="1"/>
  <c r="DJ210" i="1"/>
  <c r="DJ211" i="1"/>
  <c r="DJ212" i="1"/>
  <c r="DJ213" i="1"/>
  <c r="DJ214" i="1"/>
  <c r="DJ215" i="1"/>
  <c r="DJ216" i="1"/>
  <c r="DJ217" i="1"/>
  <c r="DJ218" i="1"/>
  <c r="DJ219" i="1"/>
  <c r="DJ220" i="1"/>
  <c r="DJ221" i="1"/>
  <c r="DJ222" i="1"/>
  <c r="DJ223" i="1"/>
  <c r="DJ224" i="1"/>
  <c r="DJ225" i="1"/>
  <c r="DJ226" i="1"/>
  <c r="DJ227" i="1"/>
  <c r="DJ228" i="1"/>
  <c r="DJ229" i="1"/>
  <c r="DJ230" i="1"/>
  <c r="DJ231" i="1"/>
  <c r="DJ232" i="1"/>
  <c r="DJ233" i="1"/>
  <c r="DJ234" i="1"/>
  <c r="DJ235" i="1"/>
  <c r="DJ236" i="1"/>
  <c r="DJ237" i="1"/>
  <c r="DJ238" i="1"/>
  <c r="DJ239" i="1"/>
  <c r="DJ240" i="1"/>
  <c r="DJ241" i="1"/>
  <c r="DJ242" i="1"/>
  <c r="DJ243" i="1"/>
  <c r="DJ244" i="1"/>
  <c r="DJ245" i="1"/>
  <c r="DJ246" i="1"/>
  <c r="DJ247" i="1"/>
  <c r="DJ248" i="1"/>
  <c r="DJ249" i="1"/>
  <c r="DJ250" i="1"/>
  <c r="DJ251" i="1"/>
  <c r="DJ252" i="1"/>
  <c r="DJ253" i="1"/>
  <c r="DJ254" i="1"/>
  <c r="DJ255" i="1"/>
  <c r="DJ256" i="1"/>
  <c r="DJ257" i="1"/>
  <c r="DJ258" i="1"/>
  <c r="DJ259" i="1"/>
  <c r="DJ260" i="1"/>
  <c r="DJ261" i="1"/>
  <c r="DJ262" i="1"/>
  <c r="DJ263" i="1"/>
  <c r="DJ264" i="1"/>
  <c r="DJ265" i="1"/>
  <c r="DJ266" i="1"/>
  <c r="DJ267" i="1"/>
  <c r="DJ268" i="1"/>
  <c r="DJ269" i="1"/>
  <c r="DJ270" i="1"/>
  <c r="DJ271" i="1"/>
  <c r="DJ272" i="1"/>
  <c r="DJ273" i="1"/>
  <c r="DJ274" i="1"/>
  <c r="DJ275" i="1"/>
  <c r="DJ276" i="1"/>
  <c r="DJ277" i="1"/>
  <c r="DJ278" i="1"/>
  <c r="DJ279" i="1"/>
  <c r="DJ280" i="1"/>
  <c r="DJ281" i="1"/>
  <c r="DJ282" i="1"/>
  <c r="DJ283" i="1"/>
  <c r="DJ284" i="1"/>
  <c r="DJ285" i="1"/>
  <c r="DJ286" i="1"/>
  <c r="DJ287" i="1"/>
  <c r="DJ288" i="1"/>
  <c r="DJ289" i="1"/>
  <c r="DJ290" i="1"/>
  <c r="DJ291" i="1"/>
  <c r="DJ292" i="1"/>
  <c r="DJ293" i="1"/>
  <c r="DJ294" i="1"/>
  <c r="DJ295" i="1"/>
  <c r="DJ296" i="1"/>
  <c r="DJ297" i="1"/>
  <c r="DJ298" i="1"/>
  <c r="DJ299" i="1"/>
  <c r="DJ300" i="1"/>
  <c r="DJ301" i="1"/>
  <c r="DJ302" i="1"/>
  <c r="DJ303" i="1"/>
  <c r="DJ304" i="1"/>
  <c r="DJ305" i="1"/>
  <c r="DJ306" i="1"/>
  <c r="DJ307" i="1"/>
  <c r="DJ308" i="1"/>
  <c r="DJ309" i="1"/>
  <c r="DJ310" i="1"/>
  <c r="DJ311" i="1"/>
  <c r="DJ312" i="1"/>
  <c r="DJ313" i="1"/>
  <c r="DJ314" i="1"/>
  <c r="DJ315" i="1"/>
  <c r="DJ316" i="1"/>
  <c r="DJ317" i="1"/>
  <c r="DJ318" i="1"/>
  <c r="DJ319" i="1"/>
  <c r="DJ320" i="1"/>
  <c r="DJ321" i="1"/>
  <c r="DJ322" i="1"/>
  <c r="DJ323" i="1"/>
  <c r="DJ324" i="1"/>
  <c r="DJ325" i="1"/>
  <c r="DJ326" i="1"/>
  <c r="DJ327" i="1"/>
  <c r="DJ328" i="1"/>
  <c r="DJ329" i="1"/>
  <c r="DJ330" i="1"/>
  <c r="DJ331" i="1"/>
  <c r="DJ332" i="1"/>
  <c r="DJ333" i="1"/>
  <c r="DJ334" i="1"/>
  <c r="DJ335" i="1"/>
  <c r="DJ336" i="1"/>
  <c r="DJ337" i="1"/>
  <c r="DJ338" i="1"/>
  <c r="DJ339" i="1"/>
  <c r="DJ340" i="1"/>
  <c r="DJ341" i="1"/>
  <c r="DJ342" i="1"/>
  <c r="DJ343" i="1"/>
  <c r="DJ344" i="1"/>
  <c r="DJ345" i="1"/>
  <c r="DJ346" i="1"/>
  <c r="DJ347" i="1"/>
  <c r="DJ348" i="1"/>
  <c r="DJ349" i="1"/>
  <c r="DJ350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139" i="1"/>
  <c r="DH140" i="1"/>
  <c r="DH141" i="1"/>
  <c r="DH142" i="1"/>
  <c r="DH143" i="1"/>
  <c r="DH144" i="1"/>
  <c r="DH145" i="1"/>
  <c r="DH146" i="1"/>
  <c r="DH147" i="1"/>
  <c r="DH148" i="1"/>
  <c r="DH149" i="1"/>
  <c r="DH150" i="1"/>
  <c r="DH151" i="1"/>
  <c r="DH152" i="1"/>
  <c r="DH153" i="1"/>
  <c r="DH154" i="1"/>
  <c r="DH155" i="1"/>
  <c r="DH156" i="1"/>
  <c r="DH157" i="1"/>
  <c r="DH158" i="1"/>
  <c r="DH159" i="1"/>
  <c r="DH160" i="1"/>
  <c r="DH161" i="1"/>
  <c r="DH162" i="1"/>
  <c r="DH163" i="1"/>
  <c r="DH164" i="1"/>
  <c r="DH165" i="1"/>
  <c r="DH166" i="1"/>
  <c r="DH167" i="1"/>
  <c r="DH168" i="1"/>
  <c r="DH169" i="1"/>
  <c r="DH170" i="1"/>
  <c r="DH171" i="1"/>
  <c r="DH172" i="1"/>
  <c r="DH173" i="1"/>
  <c r="DH174" i="1"/>
  <c r="DH175" i="1"/>
  <c r="DH176" i="1"/>
  <c r="DH177" i="1"/>
  <c r="DH178" i="1"/>
  <c r="DH179" i="1"/>
  <c r="DH180" i="1"/>
  <c r="DH181" i="1"/>
  <c r="DH182" i="1"/>
  <c r="DH183" i="1"/>
  <c r="DH184" i="1"/>
  <c r="DH185" i="1"/>
  <c r="DH186" i="1"/>
  <c r="DH187" i="1"/>
  <c r="DH188" i="1"/>
  <c r="DH189" i="1"/>
  <c r="DH190" i="1"/>
  <c r="DH191" i="1"/>
  <c r="DH192" i="1"/>
  <c r="DH193" i="1"/>
  <c r="DH194" i="1"/>
  <c r="DH195" i="1"/>
  <c r="DH196" i="1"/>
  <c r="DH197" i="1"/>
  <c r="DH198" i="1"/>
  <c r="DH199" i="1"/>
  <c r="DH200" i="1"/>
  <c r="DH201" i="1"/>
  <c r="DH202" i="1"/>
  <c r="DH203" i="1"/>
  <c r="DH204" i="1"/>
  <c r="DH205" i="1"/>
  <c r="DH206" i="1"/>
  <c r="DH207" i="1"/>
  <c r="DH208" i="1"/>
  <c r="DH209" i="1"/>
  <c r="DH210" i="1"/>
  <c r="DH211" i="1"/>
  <c r="DH212" i="1"/>
  <c r="DH213" i="1"/>
  <c r="DH214" i="1"/>
  <c r="DH215" i="1"/>
  <c r="DH216" i="1"/>
  <c r="DH217" i="1"/>
  <c r="DH218" i="1"/>
  <c r="DH219" i="1"/>
  <c r="DH220" i="1"/>
  <c r="DH221" i="1"/>
  <c r="DH222" i="1"/>
  <c r="DH223" i="1"/>
  <c r="DH224" i="1"/>
  <c r="DH225" i="1"/>
  <c r="DH226" i="1"/>
  <c r="DH227" i="1"/>
  <c r="DH228" i="1"/>
  <c r="DH229" i="1"/>
  <c r="DH230" i="1"/>
  <c r="DH231" i="1"/>
  <c r="DH232" i="1"/>
  <c r="DH233" i="1"/>
  <c r="DH234" i="1"/>
  <c r="DH235" i="1"/>
  <c r="DH236" i="1"/>
  <c r="DH237" i="1"/>
  <c r="DH238" i="1"/>
  <c r="DH239" i="1"/>
  <c r="DH240" i="1"/>
  <c r="DH241" i="1"/>
  <c r="DH242" i="1"/>
  <c r="DH243" i="1"/>
  <c r="DH244" i="1"/>
  <c r="DH245" i="1"/>
  <c r="DH246" i="1"/>
  <c r="DH247" i="1"/>
  <c r="DH248" i="1"/>
  <c r="DH249" i="1"/>
  <c r="DH250" i="1"/>
  <c r="DH251" i="1"/>
  <c r="DH252" i="1"/>
  <c r="DH253" i="1"/>
  <c r="DH254" i="1"/>
  <c r="DH255" i="1"/>
  <c r="DH256" i="1"/>
  <c r="DH257" i="1"/>
  <c r="DH258" i="1"/>
  <c r="DH259" i="1"/>
  <c r="DH260" i="1"/>
  <c r="DH261" i="1"/>
  <c r="DH262" i="1"/>
  <c r="DH263" i="1"/>
  <c r="DH264" i="1"/>
  <c r="DH265" i="1"/>
  <c r="DH266" i="1"/>
  <c r="DH267" i="1"/>
  <c r="DH268" i="1"/>
  <c r="DH269" i="1"/>
  <c r="DH270" i="1"/>
  <c r="DH271" i="1"/>
  <c r="DH272" i="1"/>
  <c r="DH273" i="1"/>
  <c r="DH274" i="1"/>
  <c r="DH275" i="1"/>
  <c r="DH276" i="1"/>
  <c r="DH277" i="1"/>
  <c r="DH278" i="1"/>
  <c r="DH279" i="1"/>
  <c r="DH280" i="1"/>
  <c r="DH281" i="1"/>
  <c r="DH282" i="1"/>
  <c r="DH283" i="1"/>
  <c r="DH284" i="1"/>
  <c r="DH285" i="1"/>
  <c r="DH286" i="1"/>
  <c r="DH287" i="1"/>
  <c r="DH288" i="1"/>
  <c r="DH289" i="1"/>
  <c r="DH290" i="1"/>
  <c r="DH291" i="1"/>
  <c r="DH292" i="1"/>
  <c r="DH293" i="1"/>
  <c r="DH294" i="1"/>
  <c r="DH295" i="1"/>
  <c r="DH296" i="1"/>
  <c r="DH297" i="1"/>
  <c r="DH298" i="1"/>
  <c r="DH299" i="1"/>
  <c r="DH300" i="1"/>
  <c r="DH301" i="1"/>
  <c r="DH302" i="1"/>
  <c r="DH303" i="1"/>
  <c r="DH304" i="1"/>
  <c r="DH305" i="1"/>
  <c r="DH306" i="1"/>
  <c r="DH307" i="1"/>
  <c r="DH308" i="1"/>
  <c r="DH309" i="1"/>
  <c r="DH310" i="1"/>
  <c r="DH311" i="1"/>
  <c r="DH312" i="1"/>
  <c r="DH313" i="1"/>
  <c r="DH314" i="1"/>
  <c r="DH315" i="1"/>
  <c r="DH316" i="1"/>
  <c r="DH317" i="1"/>
  <c r="DH318" i="1"/>
  <c r="DH319" i="1"/>
  <c r="DH320" i="1"/>
  <c r="DH321" i="1"/>
  <c r="DH322" i="1"/>
  <c r="DH323" i="1"/>
  <c r="DH324" i="1"/>
  <c r="DH325" i="1"/>
  <c r="DH326" i="1"/>
  <c r="DH327" i="1"/>
  <c r="DH328" i="1"/>
  <c r="DH329" i="1"/>
  <c r="DH330" i="1"/>
  <c r="DH331" i="1"/>
  <c r="DH332" i="1"/>
  <c r="DH333" i="1"/>
  <c r="DH334" i="1"/>
  <c r="DH335" i="1"/>
  <c r="DH336" i="1"/>
  <c r="DH337" i="1"/>
  <c r="DH338" i="1"/>
  <c r="DH339" i="1"/>
  <c r="DH340" i="1"/>
  <c r="DH341" i="1"/>
  <c r="DH342" i="1"/>
  <c r="DH343" i="1"/>
  <c r="DH344" i="1"/>
  <c r="DH345" i="1"/>
  <c r="DH346" i="1"/>
  <c r="DH347" i="1"/>
  <c r="DH348" i="1"/>
  <c r="DH349" i="1"/>
  <c r="DH350" i="1"/>
  <c r="DG10" i="1"/>
  <c r="DG11" i="1"/>
  <c r="DG12" i="1"/>
  <c r="DG13" i="1"/>
  <c r="DG14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EA59" i="1" s="1"/>
  <c r="DG92" i="1"/>
  <c r="DZ92" i="1" s="1"/>
  <c r="DG93" i="1"/>
  <c r="DZ93" i="1" s="1"/>
  <c r="DG94" i="1"/>
  <c r="DZ94" i="1" s="1"/>
  <c r="DG95" i="1"/>
  <c r="DZ95" i="1" s="1"/>
  <c r="DG96" i="1"/>
  <c r="DG97" i="1"/>
  <c r="DG98" i="1"/>
  <c r="DQ98" i="1" s="1"/>
  <c r="DZ98" i="1" s="1"/>
  <c r="DG99" i="1"/>
  <c r="DQ99" i="1" s="1"/>
  <c r="DZ99" i="1" s="1"/>
  <c r="DG100" i="1"/>
  <c r="DQ100" i="1" s="1"/>
  <c r="DZ100" i="1" s="1"/>
  <c r="DG101" i="1"/>
  <c r="DQ101" i="1" s="1"/>
  <c r="DZ101" i="1" s="1"/>
  <c r="DG102" i="1"/>
  <c r="DQ102" i="1" s="1"/>
  <c r="DZ102" i="1" s="1"/>
  <c r="DG103" i="1"/>
  <c r="DQ103" i="1" s="1"/>
  <c r="DZ103" i="1" s="1"/>
  <c r="DG104" i="1"/>
  <c r="DQ104" i="1" s="1"/>
  <c r="DZ104" i="1" s="1"/>
  <c r="DG105" i="1"/>
  <c r="DQ105" i="1" s="1"/>
  <c r="DZ105" i="1" s="1"/>
  <c r="DG106" i="1"/>
  <c r="DQ106" i="1" s="1"/>
  <c r="DZ106" i="1" s="1"/>
  <c r="DG107" i="1"/>
  <c r="DQ107" i="1" s="1"/>
  <c r="DZ107" i="1" s="1"/>
  <c r="DG108" i="1"/>
  <c r="DQ108" i="1" s="1"/>
  <c r="DG109" i="1"/>
  <c r="DQ109" i="1" s="1"/>
  <c r="DZ109" i="1" s="1"/>
  <c r="DG110" i="1"/>
  <c r="DQ110" i="1" s="1"/>
  <c r="DZ110" i="1" s="1"/>
  <c r="DG111" i="1"/>
  <c r="DQ111" i="1" s="1"/>
  <c r="DG112" i="1"/>
  <c r="DQ112" i="1" s="1"/>
  <c r="DZ112" i="1" s="1"/>
  <c r="DG113" i="1"/>
  <c r="DQ113" i="1" s="1"/>
  <c r="DZ113" i="1" s="1"/>
  <c r="DG114" i="1"/>
  <c r="DG115" i="1"/>
  <c r="DG116" i="1"/>
  <c r="DG117" i="1"/>
  <c r="DG118" i="1"/>
  <c r="DG119" i="1"/>
  <c r="DG120" i="1"/>
  <c r="DG121" i="1"/>
  <c r="DG122" i="1"/>
  <c r="DQ122" i="1" s="1"/>
  <c r="DZ122" i="1" s="1"/>
  <c r="DG123" i="1"/>
  <c r="DQ123" i="1" s="1"/>
  <c r="DZ123" i="1" s="1"/>
  <c r="DG124" i="1"/>
  <c r="DQ124" i="1" s="1"/>
  <c r="DZ124" i="1" s="1"/>
  <c r="DG125" i="1"/>
  <c r="DQ125" i="1" s="1"/>
  <c r="DZ125" i="1" s="1"/>
  <c r="DG126" i="1"/>
  <c r="DQ126" i="1" s="1"/>
  <c r="DZ126" i="1" s="1"/>
  <c r="DG127" i="1"/>
  <c r="DZ127" i="1" s="1"/>
  <c r="DG128" i="1"/>
  <c r="DG129" i="1"/>
  <c r="DG130" i="1"/>
  <c r="DG131" i="1"/>
  <c r="DG132" i="1"/>
  <c r="DG133" i="1"/>
  <c r="DG134" i="1"/>
  <c r="DG139" i="1"/>
  <c r="DG140" i="1"/>
  <c r="DG141" i="1"/>
  <c r="DG142" i="1"/>
  <c r="DG143" i="1"/>
  <c r="DG144" i="1"/>
  <c r="DG145" i="1"/>
  <c r="DG146" i="1"/>
  <c r="DG147" i="1"/>
  <c r="DG148" i="1"/>
  <c r="DG149" i="1"/>
  <c r="DG150" i="1"/>
  <c r="DG151" i="1"/>
  <c r="DG152" i="1"/>
  <c r="DG153" i="1"/>
  <c r="DG154" i="1"/>
  <c r="DG155" i="1"/>
  <c r="DG156" i="1"/>
  <c r="DG157" i="1"/>
  <c r="DG158" i="1"/>
  <c r="DG159" i="1"/>
  <c r="DG160" i="1"/>
  <c r="DG161" i="1"/>
  <c r="DG162" i="1"/>
  <c r="DG163" i="1"/>
  <c r="DG164" i="1"/>
  <c r="DG165" i="1"/>
  <c r="DG166" i="1"/>
  <c r="DG167" i="1"/>
  <c r="DG168" i="1"/>
  <c r="DG169" i="1"/>
  <c r="DG170" i="1"/>
  <c r="DG171" i="1"/>
  <c r="DG172" i="1"/>
  <c r="DG173" i="1"/>
  <c r="DG174" i="1"/>
  <c r="DG175" i="1"/>
  <c r="DG176" i="1"/>
  <c r="DG177" i="1"/>
  <c r="DG178" i="1"/>
  <c r="DG179" i="1"/>
  <c r="DG180" i="1"/>
  <c r="DG181" i="1"/>
  <c r="DG182" i="1"/>
  <c r="DG183" i="1"/>
  <c r="DG184" i="1"/>
  <c r="DG185" i="1"/>
  <c r="DG186" i="1"/>
  <c r="DG187" i="1"/>
  <c r="DG188" i="1"/>
  <c r="DG189" i="1"/>
  <c r="DG190" i="1"/>
  <c r="DG191" i="1"/>
  <c r="DG192" i="1"/>
  <c r="DG193" i="1"/>
  <c r="DG194" i="1"/>
  <c r="DG195" i="1"/>
  <c r="DG196" i="1"/>
  <c r="DG197" i="1"/>
  <c r="DG198" i="1"/>
  <c r="DG199" i="1"/>
  <c r="DG200" i="1"/>
  <c r="DG201" i="1"/>
  <c r="DG202" i="1"/>
  <c r="DG203" i="1"/>
  <c r="DG204" i="1"/>
  <c r="DG205" i="1"/>
  <c r="DG206" i="1"/>
  <c r="DG207" i="1"/>
  <c r="DG208" i="1"/>
  <c r="DG209" i="1"/>
  <c r="DG210" i="1"/>
  <c r="DG211" i="1"/>
  <c r="DG212" i="1"/>
  <c r="DG213" i="1"/>
  <c r="DG214" i="1"/>
  <c r="DG215" i="1"/>
  <c r="DG216" i="1"/>
  <c r="DG217" i="1"/>
  <c r="DG218" i="1"/>
  <c r="DG219" i="1"/>
  <c r="DG220" i="1"/>
  <c r="DG221" i="1"/>
  <c r="DG222" i="1"/>
  <c r="DG223" i="1"/>
  <c r="DG224" i="1"/>
  <c r="DG225" i="1"/>
  <c r="DG226" i="1"/>
  <c r="DG227" i="1"/>
  <c r="DG228" i="1"/>
  <c r="DG229" i="1"/>
  <c r="DG230" i="1"/>
  <c r="DG231" i="1"/>
  <c r="DG232" i="1"/>
  <c r="DG233" i="1"/>
  <c r="DG234" i="1"/>
  <c r="DG235" i="1"/>
  <c r="DG236" i="1"/>
  <c r="DG237" i="1"/>
  <c r="DG238" i="1"/>
  <c r="DG239" i="1"/>
  <c r="DG240" i="1"/>
  <c r="DG241" i="1"/>
  <c r="DG242" i="1"/>
  <c r="DG243" i="1"/>
  <c r="DG244" i="1"/>
  <c r="DG245" i="1"/>
  <c r="DG246" i="1"/>
  <c r="DG247" i="1"/>
  <c r="DG248" i="1"/>
  <c r="DG249" i="1"/>
  <c r="DG250" i="1"/>
  <c r="DG251" i="1"/>
  <c r="DG252" i="1"/>
  <c r="DG253" i="1"/>
  <c r="DG254" i="1"/>
  <c r="DG255" i="1"/>
  <c r="DG256" i="1"/>
  <c r="DG257" i="1"/>
  <c r="DG258" i="1"/>
  <c r="DG259" i="1"/>
  <c r="DG260" i="1"/>
  <c r="DG261" i="1"/>
  <c r="DG262" i="1"/>
  <c r="DG263" i="1"/>
  <c r="DG264" i="1"/>
  <c r="DG265" i="1"/>
  <c r="DG266" i="1"/>
  <c r="DG267" i="1"/>
  <c r="DG268" i="1"/>
  <c r="DG269" i="1"/>
  <c r="DG270" i="1"/>
  <c r="DG271" i="1"/>
  <c r="DG272" i="1"/>
  <c r="DG273" i="1"/>
  <c r="DG274" i="1"/>
  <c r="DG275" i="1"/>
  <c r="DG276" i="1"/>
  <c r="DG277" i="1"/>
  <c r="DG278" i="1"/>
  <c r="DG279" i="1"/>
  <c r="DG280" i="1"/>
  <c r="DG281" i="1"/>
  <c r="DG282" i="1"/>
  <c r="DG283" i="1"/>
  <c r="DG284" i="1"/>
  <c r="DG285" i="1"/>
  <c r="DG286" i="1"/>
  <c r="DG287" i="1"/>
  <c r="DG288" i="1"/>
  <c r="DG289" i="1"/>
  <c r="DG290" i="1"/>
  <c r="DG291" i="1"/>
  <c r="DG292" i="1"/>
  <c r="DG293" i="1"/>
  <c r="DG294" i="1"/>
  <c r="DG295" i="1"/>
  <c r="DG296" i="1"/>
  <c r="DG297" i="1"/>
  <c r="DG298" i="1"/>
  <c r="DG299" i="1"/>
  <c r="DG300" i="1"/>
  <c r="DG301" i="1"/>
  <c r="DG302" i="1"/>
  <c r="DG303" i="1"/>
  <c r="DG304" i="1"/>
  <c r="DG305" i="1"/>
  <c r="DG306" i="1"/>
  <c r="DG307" i="1"/>
  <c r="DG308" i="1"/>
  <c r="DG309" i="1"/>
  <c r="DG310" i="1"/>
  <c r="DG311" i="1"/>
  <c r="DG312" i="1"/>
  <c r="DG313" i="1"/>
  <c r="DG314" i="1"/>
  <c r="DG315" i="1"/>
  <c r="DG316" i="1"/>
  <c r="DG317" i="1"/>
  <c r="DG318" i="1"/>
  <c r="DG319" i="1"/>
  <c r="DG320" i="1"/>
  <c r="DG321" i="1"/>
  <c r="DG322" i="1"/>
  <c r="DG323" i="1"/>
  <c r="DG324" i="1"/>
  <c r="DG325" i="1"/>
  <c r="DG326" i="1"/>
  <c r="DG327" i="1"/>
  <c r="DG328" i="1"/>
  <c r="DG329" i="1"/>
  <c r="DG330" i="1"/>
  <c r="DG331" i="1"/>
  <c r="DG332" i="1"/>
  <c r="DG333" i="1"/>
  <c r="DG334" i="1"/>
  <c r="DG335" i="1"/>
  <c r="DG336" i="1"/>
  <c r="DG337" i="1"/>
  <c r="DG338" i="1"/>
  <c r="DG339" i="1"/>
  <c r="DG340" i="1"/>
  <c r="DG341" i="1"/>
  <c r="DG342" i="1"/>
  <c r="DG343" i="1"/>
  <c r="DG344" i="1"/>
  <c r="DG345" i="1"/>
  <c r="DG346" i="1"/>
  <c r="DG347" i="1"/>
  <c r="DG348" i="1"/>
  <c r="DG349" i="1"/>
  <c r="DG350" i="1"/>
  <c r="DM8" i="1"/>
  <c r="DJ8" i="1"/>
  <c r="DK8" i="1" s="1"/>
  <c r="DH8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DZ350" i="1"/>
  <c r="DZ349" i="1"/>
  <c r="DZ348" i="1"/>
  <c r="DZ347" i="1"/>
  <c r="DZ346" i="1"/>
  <c r="DZ345" i="1"/>
  <c r="DZ344" i="1"/>
  <c r="DZ343" i="1"/>
  <c r="DZ342" i="1"/>
  <c r="DZ341" i="1"/>
  <c r="DZ340" i="1"/>
  <c r="DZ339" i="1"/>
  <c r="DZ338" i="1"/>
  <c r="DZ337" i="1"/>
  <c r="DZ336" i="1"/>
  <c r="DZ335" i="1"/>
  <c r="DZ334" i="1"/>
  <c r="DZ333" i="1"/>
  <c r="DZ332" i="1"/>
  <c r="DZ331" i="1"/>
  <c r="DZ330" i="1"/>
  <c r="DZ329" i="1"/>
  <c r="DZ328" i="1"/>
  <c r="DZ327" i="1"/>
  <c r="DZ326" i="1"/>
  <c r="DZ325" i="1"/>
  <c r="DZ324" i="1"/>
  <c r="DZ323" i="1"/>
  <c r="DZ322" i="1"/>
  <c r="DZ321" i="1"/>
  <c r="DZ320" i="1"/>
  <c r="DZ319" i="1"/>
  <c r="DZ318" i="1"/>
  <c r="DZ317" i="1"/>
  <c r="DZ316" i="1"/>
  <c r="DZ315" i="1"/>
  <c r="DZ314" i="1"/>
  <c r="DZ313" i="1"/>
  <c r="DZ312" i="1"/>
  <c r="DZ311" i="1"/>
  <c r="DZ310" i="1"/>
  <c r="DZ309" i="1"/>
  <c r="DZ308" i="1"/>
  <c r="DZ307" i="1"/>
  <c r="DZ306" i="1"/>
  <c r="DZ305" i="1"/>
  <c r="DZ304" i="1"/>
  <c r="DZ303" i="1"/>
  <c r="DZ302" i="1"/>
  <c r="DZ301" i="1"/>
  <c r="DZ300" i="1"/>
  <c r="DZ299" i="1"/>
  <c r="DZ298" i="1"/>
  <c r="DZ297" i="1"/>
  <c r="DZ296" i="1"/>
  <c r="DZ295" i="1"/>
  <c r="DZ294" i="1"/>
  <c r="DZ293" i="1"/>
  <c r="DZ292" i="1"/>
  <c r="DZ291" i="1"/>
  <c r="DZ290" i="1"/>
  <c r="DZ289" i="1"/>
  <c r="DZ288" i="1"/>
  <c r="DZ287" i="1"/>
  <c r="DZ286" i="1"/>
  <c r="DZ285" i="1"/>
  <c r="DZ284" i="1"/>
  <c r="DZ283" i="1"/>
  <c r="DZ282" i="1"/>
  <c r="DZ281" i="1"/>
  <c r="DZ280" i="1"/>
  <c r="DZ279" i="1"/>
  <c r="DZ278" i="1"/>
  <c r="DZ277" i="1"/>
  <c r="DZ276" i="1"/>
  <c r="DZ275" i="1"/>
  <c r="DZ274" i="1"/>
  <c r="DZ273" i="1"/>
  <c r="DZ272" i="1"/>
  <c r="DZ271" i="1"/>
  <c r="DZ270" i="1"/>
  <c r="DZ269" i="1"/>
  <c r="DZ268" i="1"/>
  <c r="DZ267" i="1"/>
  <c r="DZ266" i="1"/>
  <c r="DZ265" i="1"/>
  <c r="DZ264" i="1"/>
  <c r="DZ263" i="1"/>
  <c r="DZ262" i="1"/>
  <c r="DZ261" i="1"/>
  <c r="DZ260" i="1"/>
  <c r="DZ259" i="1"/>
  <c r="DZ258" i="1"/>
  <c r="DZ257" i="1"/>
  <c r="DZ256" i="1"/>
  <c r="DZ255" i="1"/>
  <c r="DZ254" i="1"/>
  <c r="DZ253" i="1"/>
  <c r="DZ252" i="1"/>
  <c r="DZ251" i="1"/>
  <c r="DZ250" i="1"/>
  <c r="DZ249" i="1"/>
  <c r="DZ248" i="1"/>
  <c r="DZ247" i="1"/>
  <c r="DZ246" i="1"/>
  <c r="DZ245" i="1"/>
  <c r="DZ244" i="1"/>
  <c r="DZ243" i="1"/>
  <c r="DZ242" i="1"/>
  <c r="DZ241" i="1"/>
  <c r="DZ240" i="1"/>
  <c r="DZ239" i="1"/>
  <c r="DZ238" i="1"/>
  <c r="DZ237" i="1"/>
  <c r="DZ236" i="1"/>
  <c r="DZ235" i="1"/>
  <c r="DZ234" i="1"/>
  <c r="DZ233" i="1"/>
  <c r="DZ232" i="1"/>
  <c r="DZ231" i="1"/>
  <c r="DZ230" i="1"/>
  <c r="DZ229" i="1"/>
  <c r="DZ228" i="1"/>
  <c r="DZ227" i="1"/>
  <c r="DZ226" i="1"/>
  <c r="DZ225" i="1"/>
  <c r="DZ224" i="1"/>
  <c r="DZ223" i="1"/>
  <c r="DZ222" i="1"/>
  <c r="DZ221" i="1"/>
  <c r="DZ220" i="1"/>
  <c r="DZ219" i="1"/>
  <c r="DZ218" i="1"/>
  <c r="DZ217" i="1"/>
  <c r="DZ216" i="1"/>
  <c r="DZ215" i="1"/>
  <c r="DZ214" i="1"/>
  <c r="DZ213" i="1"/>
  <c r="DZ212" i="1"/>
  <c r="DZ211" i="1"/>
  <c r="DZ210" i="1"/>
  <c r="DZ209" i="1"/>
  <c r="DZ208" i="1"/>
  <c r="DZ207" i="1"/>
  <c r="DZ206" i="1"/>
  <c r="DZ205" i="1"/>
  <c r="DZ204" i="1"/>
  <c r="DZ203" i="1"/>
  <c r="DZ202" i="1"/>
  <c r="DZ201" i="1"/>
  <c r="DZ200" i="1"/>
  <c r="DZ199" i="1"/>
  <c r="DZ198" i="1"/>
  <c r="DZ197" i="1"/>
  <c r="DZ196" i="1"/>
  <c r="DZ195" i="1"/>
  <c r="DZ194" i="1"/>
  <c r="DZ193" i="1"/>
  <c r="DZ192" i="1"/>
  <c r="DZ191" i="1"/>
  <c r="DZ190" i="1"/>
  <c r="DZ189" i="1"/>
  <c r="DZ188" i="1"/>
  <c r="DZ187" i="1"/>
  <c r="DZ186" i="1"/>
  <c r="DZ185" i="1"/>
  <c r="DZ184" i="1"/>
  <c r="DZ183" i="1"/>
  <c r="DZ182" i="1"/>
  <c r="DZ181" i="1"/>
  <c r="DZ180" i="1"/>
  <c r="DZ179" i="1"/>
  <c r="DZ178" i="1"/>
  <c r="DZ177" i="1"/>
  <c r="DZ176" i="1"/>
  <c r="DZ175" i="1"/>
  <c r="DZ174" i="1"/>
  <c r="DZ173" i="1"/>
  <c r="DZ172" i="1"/>
  <c r="DZ171" i="1"/>
  <c r="DZ170" i="1"/>
  <c r="DZ169" i="1"/>
  <c r="DZ168" i="1"/>
  <c r="DZ167" i="1"/>
  <c r="DZ166" i="1"/>
  <c r="DZ165" i="1"/>
  <c r="DZ164" i="1"/>
  <c r="DZ163" i="1"/>
  <c r="DZ162" i="1"/>
  <c r="DZ161" i="1"/>
  <c r="DZ160" i="1"/>
  <c r="DZ159" i="1"/>
  <c r="DZ158" i="1"/>
  <c r="DZ157" i="1"/>
  <c r="DZ156" i="1"/>
  <c r="DZ155" i="1"/>
  <c r="DZ154" i="1"/>
  <c r="DZ153" i="1"/>
  <c r="DZ152" i="1"/>
  <c r="DZ151" i="1"/>
  <c r="DZ150" i="1"/>
  <c r="DZ149" i="1"/>
  <c r="DZ148" i="1"/>
  <c r="DZ147" i="1"/>
  <c r="DZ146" i="1"/>
  <c r="DZ145" i="1"/>
  <c r="DZ144" i="1"/>
  <c r="DZ143" i="1"/>
  <c r="DZ142" i="1"/>
  <c r="DZ141" i="1"/>
  <c r="DZ140" i="1"/>
  <c r="DZ139" i="1"/>
  <c r="DZ138" i="1"/>
  <c r="DZ137" i="1"/>
  <c r="DZ136" i="1"/>
  <c r="DZ135" i="1"/>
  <c r="DZ134" i="1"/>
  <c r="DZ133" i="1"/>
  <c r="DZ132" i="1"/>
  <c r="DZ131" i="1"/>
  <c r="DZ130" i="1"/>
  <c r="DZ129" i="1"/>
  <c r="DZ128" i="1"/>
  <c r="DZ121" i="1"/>
  <c r="DZ120" i="1"/>
  <c r="DZ119" i="1"/>
  <c r="DZ118" i="1"/>
  <c r="DZ117" i="1"/>
  <c r="DZ116" i="1"/>
  <c r="DZ115" i="1"/>
  <c r="DZ114" i="1"/>
  <c r="DZ111" i="1"/>
  <c r="DZ108" i="1"/>
  <c r="DZ97" i="1"/>
  <c r="DZ96" i="1"/>
  <c r="DZ58" i="1"/>
  <c r="DZ57" i="1"/>
  <c r="DZ56" i="1"/>
  <c r="DZ55" i="1"/>
  <c r="DZ54" i="1"/>
  <c r="DZ53" i="1"/>
  <c r="DZ52" i="1"/>
  <c r="DZ51" i="1"/>
  <c r="DZ50" i="1"/>
  <c r="DZ49" i="1"/>
  <c r="DZ48" i="1"/>
  <c r="DZ47" i="1"/>
  <c r="DZ46" i="1"/>
  <c r="DZ45" i="1"/>
  <c r="DZ44" i="1"/>
  <c r="DZ43" i="1"/>
  <c r="DZ42" i="1"/>
  <c r="DZ41" i="1"/>
  <c r="DZ40" i="1"/>
  <c r="DZ39" i="1"/>
  <c r="DZ38" i="1"/>
  <c r="DZ37" i="1"/>
  <c r="DZ36" i="1"/>
  <c r="DZ35" i="1"/>
  <c r="DZ34" i="1"/>
  <c r="DZ33" i="1"/>
  <c r="DZ32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8" i="1"/>
  <c r="DZ17" i="1"/>
  <c r="DZ16" i="1"/>
  <c r="DZ15" i="1"/>
  <c r="DZ14" i="1"/>
  <c r="DZ13" i="1"/>
  <c r="DZ12" i="1"/>
  <c r="DZ11" i="1"/>
  <c r="DZ10" i="1"/>
  <c r="DZ9" i="1"/>
  <c r="DX5" i="1"/>
  <c r="DW5" i="1"/>
  <c r="DV5" i="1"/>
  <c r="DU5" i="1"/>
  <c r="DT5" i="1"/>
  <c r="DS5" i="1"/>
  <c r="DR5" i="1"/>
  <c r="DP5" i="1"/>
  <c r="DO5" i="1"/>
  <c r="DL135" i="1" l="1"/>
  <c r="DK288" i="1"/>
  <c r="DK228" i="1"/>
  <c r="DK192" i="1"/>
  <c r="DQ5" i="1"/>
  <c r="DN5" i="1"/>
  <c r="DY5" i="1"/>
  <c r="DL16" i="1"/>
  <c r="EA141" i="1"/>
  <c r="EA153" i="1"/>
  <c r="EA94" i="1"/>
  <c r="EA106" i="1"/>
  <c r="EA116" i="1"/>
  <c r="EA128" i="1"/>
  <c r="EA95" i="1"/>
  <c r="EA107" i="1"/>
  <c r="EA117" i="1"/>
  <c r="EA129" i="1"/>
  <c r="EA108" i="1"/>
  <c r="EA178" i="1"/>
  <c r="EA202" i="1"/>
  <c r="EA238" i="1"/>
  <c r="EA262" i="1"/>
  <c r="EA322" i="1"/>
  <c r="EA96" i="1"/>
  <c r="EA166" i="1"/>
  <c r="EA190" i="1"/>
  <c r="EA214" i="1"/>
  <c r="EA250" i="1"/>
  <c r="EA274" i="1"/>
  <c r="EA298" i="1"/>
  <c r="EA310" i="1"/>
  <c r="EA226" i="1"/>
  <c r="DL105" i="1"/>
  <c r="DK269" i="1"/>
  <c r="DL345" i="1"/>
  <c r="DL321" i="1"/>
  <c r="DL297" i="1"/>
  <c r="DL273" i="1"/>
  <c r="DL201" i="1"/>
  <c r="DL177" i="1"/>
  <c r="DL153" i="1"/>
  <c r="DL129" i="1"/>
  <c r="EA165" i="1"/>
  <c r="EA177" i="1"/>
  <c r="EA189" i="1"/>
  <c r="EA201" i="1"/>
  <c r="EA213" i="1"/>
  <c r="EA273" i="1"/>
  <c r="EA285" i="1"/>
  <c r="EA297" i="1"/>
  <c r="EA309" i="1"/>
  <c r="EA321" i="1"/>
  <c r="EA333" i="1"/>
  <c r="EA345" i="1"/>
  <c r="EA164" i="1"/>
  <c r="EA200" i="1"/>
  <c r="EA236" i="1"/>
  <c r="EA272" i="1"/>
  <c r="EA308" i="1"/>
  <c r="EA140" i="1"/>
  <c r="EA176" i="1"/>
  <c r="EA212" i="1"/>
  <c r="EA248" i="1"/>
  <c r="EA284" i="1"/>
  <c r="EA320" i="1"/>
  <c r="EA152" i="1"/>
  <c r="EA188" i="1"/>
  <c r="EA224" i="1"/>
  <c r="EA260" i="1"/>
  <c r="EA296" i="1"/>
  <c r="EA332" i="1"/>
  <c r="EA344" i="1"/>
  <c r="EA130" i="1"/>
  <c r="EA142" i="1"/>
  <c r="DL57" i="1"/>
  <c r="EA154" i="1"/>
  <c r="DL9" i="1"/>
  <c r="EA261" i="1"/>
  <c r="EA225" i="1"/>
  <c r="EA237" i="1"/>
  <c r="EA249" i="1"/>
  <c r="DL225" i="1"/>
  <c r="DL249" i="1"/>
  <c r="EA334" i="1"/>
  <c r="EA286" i="1"/>
  <c r="EA346" i="1"/>
  <c r="DK302" i="1"/>
  <c r="DK266" i="1"/>
  <c r="DK254" i="1"/>
  <c r="DK218" i="1"/>
  <c r="DK206" i="1"/>
  <c r="EA93" i="1"/>
  <c r="EA105" i="1"/>
  <c r="EA115" i="1"/>
  <c r="EA127" i="1"/>
  <c r="EA139" i="1"/>
  <c r="EA151" i="1"/>
  <c r="EA163" i="1"/>
  <c r="EA175" i="1"/>
  <c r="EA187" i="1"/>
  <c r="EA199" i="1"/>
  <c r="EA211" i="1"/>
  <c r="EA223" i="1"/>
  <c r="EA235" i="1"/>
  <c r="EA247" i="1"/>
  <c r="EA259" i="1"/>
  <c r="EA271" i="1"/>
  <c r="EA283" i="1"/>
  <c r="EA295" i="1"/>
  <c r="EA307" i="1"/>
  <c r="EA319" i="1"/>
  <c r="EA331" i="1"/>
  <c r="EA343" i="1"/>
  <c r="DK349" i="1"/>
  <c r="DK337" i="1"/>
  <c r="DK325" i="1"/>
  <c r="DK313" i="1"/>
  <c r="DK301" i="1"/>
  <c r="DK289" i="1"/>
  <c r="DK277" i="1"/>
  <c r="DK265" i="1"/>
  <c r="DK253" i="1"/>
  <c r="DK241" i="1"/>
  <c r="DK229" i="1"/>
  <c r="DK217" i="1"/>
  <c r="DK205" i="1"/>
  <c r="DK193" i="1"/>
  <c r="DK181" i="1"/>
  <c r="DK169" i="1"/>
  <c r="DK157" i="1"/>
  <c r="DK145" i="1"/>
  <c r="DK51" i="1"/>
  <c r="DK39" i="1"/>
  <c r="DL17" i="1"/>
  <c r="DK27" i="1"/>
  <c r="DK336" i="1"/>
  <c r="DK168" i="1"/>
  <c r="DK144" i="1"/>
  <c r="DK50" i="1"/>
  <c r="DL347" i="1"/>
  <c r="DL323" i="1"/>
  <c r="DL299" i="1"/>
  <c r="DL275" i="1"/>
  <c r="DL251" i="1"/>
  <c r="DL227" i="1"/>
  <c r="DL203" i="1"/>
  <c r="DL179" i="1"/>
  <c r="DL155" i="1"/>
  <c r="DL109" i="1"/>
  <c r="DK343" i="1"/>
  <c r="DK331" i="1"/>
  <c r="DK319" i="1"/>
  <c r="DK307" i="1"/>
  <c r="DK295" i="1"/>
  <c r="DK283" i="1"/>
  <c r="DK271" i="1"/>
  <c r="DK259" i="1"/>
  <c r="DK247" i="1"/>
  <c r="DK235" i="1"/>
  <c r="DK223" i="1"/>
  <c r="DK211" i="1"/>
  <c r="DK199" i="1"/>
  <c r="DK187" i="1"/>
  <c r="DK175" i="1"/>
  <c r="DK163" i="1"/>
  <c r="DK151" i="1"/>
  <c r="DK139" i="1"/>
  <c r="DK339" i="1"/>
  <c r="DK327" i="1"/>
  <c r="DK315" i="1"/>
  <c r="DK303" i="1"/>
  <c r="DK291" i="1"/>
  <c r="DK279" i="1"/>
  <c r="DK267" i="1"/>
  <c r="DK255" i="1"/>
  <c r="DK243" i="1"/>
  <c r="DK231" i="1"/>
  <c r="DK219" i="1"/>
  <c r="DK195" i="1"/>
  <c r="DK183" i="1"/>
  <c r="DK171" i="1"/>
  <c r="DK159" i="1"/>
  <c r="DK147" i="1"/>
  <c r="DK53" i="1"/>
  <c r="DK41" i="1"/>
  <c r="DK29" i="1"/>
  <c r="DK17" i="1"/>
  <c r="DL346" i="1"/>
  <c r="DL322" i="1"/>
  <c r="DL298" i="1"/>
  <c r="DL274" i="1"/>
  <c r="DL226" i="1"/>
  <c r="DL178" i="1"/>
  <c r="DL154" i="1"/>
  <c r="DL130" i="1"/>
  <c r="DL108" i="1"/>
  <c r="DK342" i="1"/>
  <c r="DK330" i="1"/>
  <c r="DK318" i="1"/>
  <c r="DK306" i="1"/>
  <c r="DK294" i="1"/>
  <c r="DK282" i="1"/>
  <c r="DK270" i="1"/>
  <c r="DK258" i="1"/>
  <c r="DK246" i="1"/>
  <c r="DK234" i="1"/>
  <c r="DK222" i="1"/>
  <c r="DK210" i="1"/>
  <c r="DK198" i="1"/>
  <c r="DK186" i="1"/>
  <c r="DK174" i="1"/>
  <c r="DK162" i="1"/>
  <c r="DK150" i="1"/>
  <c r="DL53" i="1"/>
  <c r="EA118" i="1"/>
  <c r="DK312" i="1"/>
  <c r="DK252" i="1"/>
  <c r="DL331" i="1"/>
  <c r="DL319" i="1"/>
  <c r="DL295" i="1"/>
  <c r="DL271" i="1"/>
  <c r="DL259" i="1"/>
  <c r="DL235" i="1"/>
  <c r="DL223" i="1"/>
  <c r="DL199" i="1"/>
  <c r="DL187" i="1"/>
  <c r="DL163" i="1"/>
  <c r="DL151" i="1"/>
  <c r="DL139" i="1"/>
  <c r="DL115" i="1"/>
  <c r="DL45" i="1"/>
  <c r="DL33" i="1"/>
  <c r="DK347" i="1"/>
  <c r="DK335" i="1"/>
  <c r="DK323" i="1"/>
  <c r="DK311" i="1"/>
  <c r="DK299" i="1"/>
  <c r="DK287" i="1"/>
  <c r="DK275" i="1"/>
  <c r="DK263" i="1"/>
  <c r="DK251" i="1"/>
  <c r="DK239" i="1"/>
  <c r="DK227" i="1"/>
  <c r="DK215" i="1"/>
  <c r="DK203" i="1"/>
  <c r="DK191" i="1"/>
  <c r="DK167" i="1"/>
  <c r="DK143" i="1"/>
  <c r="DL315" i="1"/>
  <c r="DL279" i="1"/>
  <c r="DL207" i="1"/>
  <c r="DL41" i="1"/>
  <c r="DK346" i="1"/>
  <c r="DK334" i="1"/>
  <c r="DK322" i="1"/>
  <c r="DK310" i="1"/>
  <c r="DK298" i="1"/>
  <c r="DK286" i="1"/>
  <c r="DK274" i="1"/>
  <c r="DK262" i="1"/>
  <c r="DK250" i="1"/>
  <c r="DK238" i="1"/>
  <c r="DK226" i="1"/>
  <c r="DK214" i="1"/>
  <c r="DK202" i="1"/>
  <c r="DK190" i="1"/>
  <c r="DK178" i="1"/>
  <c r="DK166" i="1"/>
  <c r="DK154" i="1"/>
  <c r="DK142" i="1"/>
  <c r="DL339" i="1"/>
  <c r="DL327" i="1"/>
  <c r="DL303" i="1"/>
  <c r="DL291" i="1"/>
  <c r="DL267" i="1"/>
  <c r="DL255" i="1"/>
  <c r="DL243" i="1"/>
  <c r="DL231" i="1"/>
  <c r="DL219" i="1"/>
  <c r="DL195" i="1"/>
  <c r="DL183" i="1"/>
  <c r="DL171" i="1"/>
  <c r="DL159" i="1"/>
  <c r="DL147" i="1"/>
  <c r="DL123" i="1"/>
  <c r="DL111" i="1"/>
  <c r="DL101" i="1"/>
  <c r="DL29" i="1"/>
  <c r="DK155" i="1"/>
  <c r="DK305" i="1"/>
  <c r="DK161" i="1"/>
  <c r="DH5" i="1"/>
  <c r="DK345" i="1"/>
  <c r="DK333" i="1"/>
  <c r="DK321" i="1"/>
  <c r="DK309" i="1"/>
  <c r="DK297" i="1"/>
  <c r="DK285" i="1"/>
  <c r="DK273" i="1"/>
  <c r="DK261" i="1"/>
  <c r="DK249" i="1"/>
  <c r="DK237" i="1"/>
  <c r="DK225" i="1"/>
  <c r="DK213" i="1"/>
  <c r="DK201" i="1"/>
  <c r="DK189" i="1"/>
  <c r="DK177" i="1"/>
  <c r="DK165" i="1"/>
  <c r="DK153" i="1"/>
  <c r="DK141" i="1"/>
  <c r="DL343" i="1"/>
  <c r="DL307" i="1"/>
  <c r="DL283" i="1"/>
  <c r="DL247" i="1"/>
  <c r="DL211" i="1"/>
  <c r="DL175" i="1"/>
  <c r="DL127" i="1"/>
  <c r="DL93" i="1"/>
  <c r="DL21" i="1"/>
  <c r="DK179" i="1"/>
  <c r="DK328" i="1"/>
  <c r="DK292" i="1"/>
  <c r="DK268" i="1"/>
  <c r="DK244" i="1"/>
  <c r="DK184" i="1"/>
  <c r="DK148" i="1"/>
  <c r="DK42" i="1"/>
  <c r="DL300" i="1"/>
  <c r="DL252" i="1"/>
  <c r="DL180" i="1"/>
  <c r="DK344" i="1"/>
  <c r="DK332" i="1"/>
  <c r="DK320" i="1"/>
  <c r="DK308" i="1"/>
  <c r="DK296" i="1"/>
  <c r="DK284" i="1"/>
  <c r="DK272" i="1"/>
  <c r="DK260" i="1"/>
  <c r="DK248" i="1"/>
  <c r="DK236" i="1"/>
  <c r="DK224" i="1"/>
  <c r="DK212" i="1"/>
  <c r="DK200" i="1"/>
  <c r="DK188" i="1"/>
  <c r="DK176" i="1"/>
  <c r="DK164" i="1"/>
  <c r="DK152" i="1"/>
  <c r="DK140" i="1"/>
  <c r="DL8" i="1"/>
  <c r="DL350" i="1"/>
  <c r="DL314" i="1"/>
  <c r="DK314" i="1"/>
  <c r="DL290" i="1"/>
  <c r="DL230" i="1"/>
  <c r="DL206" i="1"/>
  <c r="DL170" i="1"/>
  <c r="DK146" i="1"/>
  <c r="DL146" i="1"/>
  <c r="DL134" i="1"/>
  <c r="DL122" i="1"/>
  <c r="DL28" i="1"/>
  <c r="DL250" i="1"/>
  <c r="DL202" i="1"/>
  <c r="DK329" i="1"/>
  <c r="DK245" i="1"/>
  <c r="DK209" i="1"/>
  <c r="DK185" i="1"/>
  <c r="DK170" i="1"/>
  <c r="DL132" i="1"/>
  <c r="DK208" i="1"/>
  <c r="DL266" i="1"/>
  <c r="DL131" i="1"/>
  <c r="DK207" i="1"/>
  <c r="DL254" i="1"/>
  <c r="DL107" i="1"/>
  <c r="DK20" i="1"/>
  <c r="DK276" i="1"/>
  <c r="DK204" i="1"/>
  <c r="DK180" i="1"/>
  <c r="DK14" i="1"/>
  <c r="DL13" i="1"/>
  <c r="DL342" i="1"/>
  <c r="DL306" i="1"/>
  <c r="DL282" i="1"/>
  <c r="DL258" i="1"/>
  <c r="DL246" i="1"/>
  <c r="DL222" i="1"/>
  <c r="DL198" i="1"/>
  <c r="DL174" i="1"/>
  <c r="DL162" i="1"/>
  <c r="DL138" i="1"/>
  <c r="DL126" i="1"/>
  <c r="DL114" i="1"/>
  <c r="DL104" i="1"/>
  <c r="DL92" i="1"/>
  <c r="EA239" i="1"/>
  <c r="EA311" i="1"/>
  <c r="DK300" i="1"/>
  <c r="DK264" i="1"/>
  <c r="DK156" i="1"/>
  <c r="DK26" i="1"/>
  <c r="DL330" i="1"/>
  <c r="DL318" i="1"/>
  <c r="DL294" i="1"/>
  <c r="DL270" i="1"/>
  <c r="DL234" i="1"/>
  <c r="DL210" i="1"/>
  <c r="DL186" i="1"/>
  <c r="DL150" i="1"/>
  <c r="EA227" i="1"/>
  <c r="EA251" i="1"/>
  <c r="EA263" i="1"/>
  <c r="EA275" i="1"/>
  <c r="EA287" i="1"/>
  <c r="EA299" i="1"/>
  <c r="EA323" i="1"/>
  <c r="EA335" i="1"/>
  <c r="EA347" i="1"/>
  <c r="DL12" i="1"/>
  <c r="DL341" i="1"/>
  <c r="DL329" i="1"/>
  <c r="DL317" i="1"/>
  <c r="DL305" i="1"/>
  <c r="DL293" i="1"/>
  <c r="DL281" i="1"/>
  <c r="DL269" i="1"/>
  <c r="DL257" i="1"/>
  <c r="DL245" i="1"/>
  <c r="DL233" i="1"/>
  <c r="DL221" i="1"/>
  <c r="DL209" i="1"/>
  <c r="DL197" i="1"/>
  <c r="DL185" i="1"/>
  <c r="DL173" i="1"/>
  <c r="DL161" i="1"/>
  <c r="DL149" i="1"/>
  <c r="DL137" i="1"/>
  <c r="DL125" i="1"/>
  <c r="DL113" i="1"/>
  <c r="DL103" i="1"/>
  <c r="DL59" i="1"/>
  <c r="DL340" i="1"/>
  <c r="DL328" i="1"/>
  <c r="DL316" i="1"/>
  <c r="DL304" i="1"/>
  <c r="DL292" i="1"/>
  <c r="DL280" i="1"/>
  <c r="DL268" i="1"/>
  <c r="DL256" i="1"/>
  <c r="DL244" i="1"/>
  <c r="DL232" i="1"/>
  <c r="DL220" i="1"/>
  <c r="DL208" i="1"/>
  <c r="DL196" i="1"/>
  <c r="DL184" i="1"/>
  <c r="DL172" i="1"/>
  <c r="DL160" i="1"/>
  <c r="DL148" i="1"/>
  <c r="DL136" i="1"/>
  <c r="DL124" i="1"/>
  <c r="DL112" i="1"/>
  <c r="DL102" i="1"/>
  <c r="DL56" i="1"/>
  <c r="DL44" i="1"/>
  <c r="DL32" i="1"/>
  <c r="DL20" i="1"/>
  <c r="DL55" i="1"/>
  <c r="DL43" i="1"/>
  <c r="DL31" i="1"/>
  <c r="DL54" i="1"/>
  <c r="DL42" i="1"/>
  <c r="DL30" i="1"/>
  <c r="DL18" i="1"/>
  <c r="DG5" i="1"/>
  <c r="DL14" i="1"/>
  <c r="DK49" i="1"/>
  <c r="DK25" i="1"/>
  <c r="DK36" i="1"/>
  <c r="DK24" i="1"/>
  <c r="DK59" i="1"/>
  <c r="DK47" i="1"/>
  <c r="DK35" i="1"/>
  <c r="DK23" i="1"/>
  <c r="DK58" i="1"/>
  <c r="DK46" i="1"/>
  <c r="DK34" i="1"/>
  <c r="DK22" i="1"/>
  <c r="DK10" i="1"/>
  <c r="EA9" i="1"/>
  <c r="EA21" i="1"/>
  <c r="EA33" i="1"/>
  <c r="EA45" i="1"/>
  <c r="EA57" i="1"/>
  <c r="DL37" i="1"/>
  <c r="DK57" i="1"/>
  <c r="DK45" i="1"/>
  <c r="DK33" i="1"/>
  <c r="DK21" i="1"/>
  <c r="DL36" i="1"/>
  <c r="DK56" i="1"/>
  <c r="DK44" i="1"/>
  <c r="DK32" i="1"/>
  <c r="EA58" i="1"/>
  <c r="DL35" i="1"/>
  <c r="DL11" i="1"/>
  <c r="DK43" i="1"/>
  <c r="DK37" i="1"/>
  <c r="DK13" i="1"/>
  <c r="DK48" i="1"/>
  <c r="DK12" i="1"/>
  <c r="DK11" i="1"/>
  <c r="EA10" i="1"/>
  <c r="EA22" i="1"/>
  <c r="EA34" i="1"/>
  <c r="EA46" i="1"/>
  <c r="EA11" i="1"/>
  <c r="EA23" i="1"/>
  <c r="EA35" i="1"/>
  <c r="EA47" i="1"/>
  <c r="EA12" i="1"/>
  <c r="EA24" i="1"/>
  <c r="EA36" i="1"/>
  <c r="EA48" i="1"/>
  <c r="DI5" i="1"/>
  <c r="DJ5" i="1"/>
  <c r="DK9" i="1"/>
  <c r="DL242" i="1"/>
  <c r="DK242" i="1"/>
  <c r="DL194" i="1"/>
  <c r="DK194" i="1"/>
  <c r="DK158" i="1"/>
  <c r="DL158" i="1"/>
  <c r="DK350" i="1"/>
  <c r="DL218" i="1"/>
  <c r="DK293" i="1"/>
  <c r="DK281" i="1"/>
  <c r="DK257" i="1"/>
  <c r="DK221" i="1"/>
  <c r="DK197" i="1"/>
  <c r="DK173" i="1"/>
  <c r="DK149" i="1"/>
  <c r="DK55" i="1"/>
  <c r="DK31" i="1"/>
  <c r="DK19" i="1"/>
  <c r="DL326" i="1"/>
  <c r="DK326" i="1"/>
  <c r="DK278" i="1"/>
  <c r="DL278" i="1"/>
  <c r="DL182" i="1"/>
  <c r="DK182" i="1"/>
  <c r="DK52" i="1"/>
  <c r="DL52" i="1"/>
  <c r="DL302" i="1"/>
  <c r="DL100" i="1"/>
  <c r="DK341" i="1"/>
  <c r="DL348" i="1"/>
  <c r="DL324" i="1"/>
  <c r="DL228" i="1"/>
  <c r="DL38" i="1"/>
  <c r="DK340" i="1"/>
  <c r="DK316" i="1"/>
  <c r="DK304" i="1"/>
  <c r="DK280" i="1"/>
  <c r="DK256" i="1"/>
  <c r="DK232" i="1"/>
  <c r="DK220" i="1"/>
  <c r="DK196" i="1"/>
  <c r="DK172" i="1"/>
  <c r="DK160" i="1"/>
  <c r="DK54" i="1"/>
  <c r="DK30" i="1"/>
  <c r="DK18" i="1"/>
  <c r="DK290" i="1"/>
  <c r="DK317" i="1"/>
  <c r="DK233" i="1"/>
  <c r="DK230" i="1"/>
  <c r="DK28" i="1"/>
  <c r="DK338" i="1"/>
  <c r="DL338" i="1"/>
  <c r="DK40" i="1"/>
  <c r="DL40" i="1"/>
  <c r="DL312" i="1"/>
  <c r="DL240" i="1"/>
  <c r="DL120" i="1"/>
  <c r="DL50" i="1"/>
  <c r="DL204" i="1"/>
  <c r="DL337" i="1"/>
  <c r="DL301" i="1"/>
  <c r="DL265" i="1"/>
  <c r="DL229" i="1"/>
  <c r="DL193" i="1"/>
  <c r="DL157" i="1"/>
  <c r="DL133" i="1"/>
  <c r="DL110" i="1"/>
  <c r="DL27" i="1"/>
  <c r="DL287" i="1"/>
  <c r="DL239" i="1"/>
  <c r="DL191" i="1"/>
  <c r="DL143" i="1"/>
  <c r="DL97" i="1"/>
  <c r="DL49" i="1"/>
  <c r="DL310" i="1"/>
  <c r="DL286" i="1"/>
  <c r="DL262" i="1"/>
  <c r="DL238" i="1"/>
  <c r="DL214" i="1"/>
  <c r="DL190" i="1"/>
  <c r="DL166" i="1"/>
  <c r="DL142" i="1"/>
  <c r="DL118" i="1"/>
  <c r="DL96" i="1"/>
  <c r="DL48" i="1"/>
  <c r="DL24" i="1"/>
  <c r="DK324" i="1"/>
  <c r="DK38" i="1"/>
  <c r="DL156" i="1"/>
  <c r="DL288" i="1"/>
  <c r="DL216" i="1"/>
  <c r="DL192" i="1"/>
  <c r="DL144" i="1"/>
  <c r="DK348" i="1"/>
  <c r="DL349" i="1"/>
  <c r="DL313" i="1"/>
  <c r="DL277" i="1"/>
  <c r="DL241" i="1"/>
  <c r="DL205" i="1"/>
  <c r="DL181" i="1"/>
  <c r="DL145" i="1"/>
  <c r="DL99" i="1"/>
  <c r="DL15" i="1"/>
  <c r="DL311" i="1"/>
  <c r="DL263" i="1"/>
  <c r="DL215" i="1"/>
  <c r="DL119" i="1"/>
  <c r="DL334" i="1"/>
  <c r="DL333" i="1"/>
  <c r="DL309" i="1"/>
  <c r="DL285" i="1"/>
  <c r="DL261" i="1"/>
  <c r="DL237" i="1"/>
  <c r="DL213" i="1"/>
  <c r="DL189" i="1"/>
  <c r="DL165" i="1"/>
  <c r="DL141" i="1"/>
  <c r="DL117" i="1"/>
  <c r="DL95" i="1"/>
  <c r="DL47" i="1"/>
  <c r="DL23" i="1"/>
  <c r="DK240" i="1"/>
  <c r="DL276" i="1"/>
  <c r="DL336" i="1"/>
  <c r="DL264" i="1"/>
  <c r="DL168" i="1"/>
  <c r="DL98" i="1"/>
  <c r="DL26" i="1"/>
  <c r="DL325" i="1"/>
  <c r="DL289" i="1"/>
  <c r="DL253" i="1"/>
  <c r="DL217" i="1"/>
  <c r="DL169" i="1"/>
  <c r="DL121" i="1"/>
  <c r="DL51" i="1"/>
  <c r="DL39" i="1"/>
  <c r="DL335" i="1"/>
  <c r="DL167" i="1"/>
  <c r="DL25" i="1"/>
  <c r="EA17" i="1"/>
  <c r="EA29" i="1"/>
  <c r="EA41" i="1"/>
  <c r="EA53" i="1"/>
  <c r="EA101" i="1"/>
  <c r="EA111" i="1"/>
  <c r="EA123" i="1"/>
  <c r="EA135" i="1"/>
  <c r="EA147" i="1"/>
  <c r="EA159" i="1"/>
  <c r="EA171" i="1"/>
  <c r="EA183" i="1"/>
  <c r="EA195" i="1"/>
  <c r="EA207" i="1"/>
  <c r="EA219" i="1"/>
  <c r="DK216" i="1"/>
  <c r="EA233" i="1"/>
  <c r="EA245" i="1"/>
  <c r="EA257" i="1"/>
  <c r="EA269" i="1"/>
  <c r="EA281" i="1"/>
  <c r="EA293" i="1"/>
  <c r="EA305" i="1"/>
  <c r="EA317" i="1"/>
  <c r="EA329" i="1"/>
  <c r="EA341" i="1"/>
  <c r="EA27" i="1"/>
  <c r="EA51" i="1"/>
  <c r="EA110" i="1"/>
  <c r="EA133" i="1"/>
  <c r="EA157" i="1"/>
  <c r="EA181" i="1"/>
  <c r="EA205" i="1"/>
  <c r="EA229" i="1"/>
  <c r="EA253" i="1"/>
  <c r="EA265" i="1"/>
  <c r="EA277" i="1"/>
  <c r="EA289" i="1"/>
  <c r="EA313" i="1"/>
  <c r="EA325" i="1"/>
  <c r="EA337" i="1"/>
  <c r="EA349" i="1"/>
  <c r="EA15" i="1"/>
  <c r="EA39" i="1"/>
  <c r="EA99" i="1"/>
  <c r="EA121" i="1"/>
  <c r="EA145" i="1"/>
  <c r="EA169" i="1"/>
  <c r="EA193" i="1"/>
  <c r="EA217" i="1"/>
  <c r="EA241" i="1"/>
  <c r="EA301" i="1"/>
  <c r="EA16" i="1"/>
  <c r="EA28" i="1"/>
  <c r="EA40" i="1"/>
  <c r="EA52" i="1"/>
  <c r="EA100" i="1"/>
  <c r="EA122" i="1"/>
  <c r="EA134" i="1"/>
  <c r="EA146" i="1"/>
  <c r="EA158" i="1"/>
  <c r="EA170" i="1"/>
  <c r="EA182" i="1"/>
  <c r="EA194" i="1"/>
  <c r="EA206" i="1"/>
  <c r="EA218" i="1"/>
  <c r="EA230" i="1"/>
  <c r="EA242" i="1"/>
  <c r="EA254" i="1"/>
  <c r="EA266" i="1"/>
  <c r="EA278" i="1"/>
  <c r="EA290" i="1"/>
  <c r="EA302" i="1"/>
  <c r="EA314" i="1"/>
  <c r="EA326" i="1"/>
  <c r="EA338" i="1"/>
  <c r="EA350" i="1"/>
  <c r="DM5" i="1"/>
  <c r="DL344" i="1"/>
  <c r="DL332" i="1"/>
  <c r="DL320" i="1"/>
  <c r="DL308" i="1"/>
  <c r="DL296" i="1"/>
  <c r="DL284" i="1"/>
  <c r="DL272" i="1"/>
  <c r="DL260" i="1"/>
  <c r="DL248" i="1"/>
  <c r="DL236" i="1"/>
  <c r="DL224" i="1"/>
  <c r="DL212" i="1"/>
  <c r="DL200" i="1"/>
  <c r="DL188" i="1"/>
  <c r="DL176" i="1"/>
  <c r="DL164" i="1"/>
  <c r="DL152" i="1"/>
  <c r="DL140" i="1"/>
  <c r="DL128" i="1"/>
  <c r="DL116" i="1"/>
  <c r="DL106" i="1"/>
  <c r="DL94" i="1"/>
  <c r="DL58" i="1"/>
  <c r="DL46" i="1"/>
  <c r="DL34" i="1"/>
  <c r="DL22" i="1"/>
  <c r="DL10" i="1"/>
  <c r="DL19" i="1"/>
  <c r="EA231" i="1"/>
  <c r="EA327" i="1"/>
  <c r="EA30" i="1"/>
  <c r="EA54" i="1"/>
  <c r="EA124" i="1"/>
  <c r="EA160" i="1"/>
  <c r="EA184" i="1"/>
  <c r="EA342" i="1"/>
  <c r="EA31" i="1"/>
  <c r="EA103" i="1"/>
  <c r="EA137" i="1"/>
  <c r="EA185" i="1"/>
  <c r="EA221" i="1"/>
  <c r="EA32" i="1"/>
  <c r="EA56" i="1"/>
  <c r="EA104" i="1"/>
  <c r="EA126" i="1"/>
  <c r="EA174" i="1"/>
  <c r="EA222" i="1"/>
  <c r="EA243" i="1"/>
  <c r="EA255" i="1"/>
  <c r="EA228" i="1"/>
  <c r="EA240" i="1"/>
  <c r="EA252" i="1"/>
  <c r="EA268" i="1"/>
  <c r="EA328" i="1"/>
  <c r="EA42" i="1"/>
  <c r="EA112" i="1"/>
  <c r="EA148" i="1"/>
  <c r="EA196" i="1"/>
  <c r="EA220" i="1"/>
  <c r="EA234" i="1"/>
  <c r="EA246" i="1"/>
  <c r="EA258" i="1"/>
  <c r="EA294" i="1"/>
  <c r="EA306" i="1"/>
  <c r="EA318" i="1"/>
  <c r="EA330" i="1"/>
  <c r="EA43" i="1"/>
  <c r="EA113" i="1"/>
  <c r="EA161" i="1"/>
  <c r="EA209" i="1"/>
  <c r="EA138" i="1"/>
  <c r="EA186" i="1"/>
  <c r="EA210" i="1"/>
  <c r="EA279" i="1"/>
  <c r="EA315" i="1"/>
  <c r="EA339" i="1"/>
  <c r="EA256" i="1"/>
  <c r="EA264" i="1"/>
  <c r="EA276" i="1"/>
  <c r="EA288" i="1"/>
  <c r="EA300" i="1"/>
  <c r="EA336" i="1"/>
  <c r="EA340" i="1"/>
  <c r="EA179" i="1"/>
  <c r="EA18" i="1"/>
  <c r="EA102" i="1"/>
  <c r="EA136" i="1"/>
  <c r="EA172" i="1"/>
  <c r="EA208" i="1"/>
  <c r="EA270" i="1"/>
  <c r="EA282" i="1"/>
  <c r="EA19" i="1"/>
  <c r="EA55" i="1"/>
  <c r="EA125" i="1"/>
  <c r="EA149" i="1"/>
  <c r="EA173" i="1"/>
  <c r="EA197" i="1"/>
  <c r="EA20" i="1"/>
  <c r="EA44" i="1"/>
  <c r="EA92" i="1"/>
  <c r="EA114" i="1"/>
  <c r="EA150" i="1"/>
  <c r="EA162" i="1"/>
  <c r="EA198" i="1"/>
  <c r="EA267" i="1"/>
  <c r="EA291" i="1"/>
  <c r="EA303" i="1"/>
  <c r="EA232" i="1"/>
  <c r="EA244" i="1"/>
  <c r="EA280" i="1"/>
  <c r="EA292" i="1"/>
  <c r="EA304" i="1"/>
  <c r="EA312" i="1"/>
  <c r="EA316" i="1"/>
  <c r="EA324" i="1"/>
  <c r="EA348" i="1"/>
  <c r="EA13" i="1"/>
  <c r="EA25" i="1"/>
  <c r="EA37" i="1"/>
  <c r="EA49" i="1"/>
  <c r="EA97" i="1"/>
  <c r="EA109" i="1"/>
  <c r="EA119" i="1"/>
  <c r="EA131" i="1"/>
  <c r="EA143" i="1"/>
  <c r="EA155" i="1"/>
  <c r="EA167" i="1"/>
  <c r="EA191" i="1"/>
  <c r="EA203" i="1"/>
  <c r="EA215" i="1"/>
  <c r="EA14" i="1"/>
  <c r="EA26" i="1"/>
  <c r="EA38" i="1"/>
  <c r="EA50" i="1"/>
  <c r="EA98" i="1"/>
  <c r="EA120" i="1"/>
  <c r="EA132" i="1"/>
  <c r="EA144" i="1"/>
  <c r="EA156" i="1"/>
  <c r="EA168" i="1"/>
  <c r="EA180" i="1"/>
  <c r="EA192" i="1"/>
  <c r="EA204" i="1"/>
  <c r="EA216" i="1"/>
  <c r="EA8" i="1"/>
  <c r="DZ5" i="1"/>
  <c r="DL5" i="1" l="1"/>
  <c r="DK5" i="1"/>
  <c r="EA5" i="1"/>
</calcChain>
</file>

<file path=xl/sharedStrings.xml><?xml version="1.0" encoding="utf-8"?>
<sst xmlns="http://schemas.openxmlformats.org/spreadsheetml/2006/main" count="3783" uniqueCount="682">
  <si>
    <t>COORDINACIÓN GENERAL DE PLANIFICACIÓN Y GESTIÓN ESTRATÉGICA</t>
  </si>
  <si>
    <t>TOTAL</t>
  </si>
  <si>
    <t>I. ESTRUCTURA ORGÁNICA</t>
  </si>
  <si>
    <t>II. DESCRIPCIÓN ACTIVIDADES</t>
  </si>
  <si>
    <t>III. PLANIFICACIÓN NACIONAL</t>
  </si>
  <si>
    <t>IV. VINCULACIÓN PRESUPUESTO</t>
  </si>
  <si>
    <t>V. CLASIFICADOR PRESUPUESTO</t>
  </si>
  <si>
    <t xml:space="preserve">VI. CONTRATACIONES </t>
  </si>
  <si>
    <t>LÍNEAS</t>
  </si>
  <si>
    <t>EJERCICIO</t>
  </si>
  <si>
    <t>ENTIDAD</t>
  </si>
  <si>
    <t>UNIDAD ADMINISTRATIVA</t>
  </si>
  <si>
    <t>DIRECCIÓN</t>
  </si>
  <si>
    <t>CÓDIGO ACTIVIDAD PAPP</t>
  </si>
  <si>
    <t>ACTIVIDADES PAPP</t>
  </si>
  <si>
    <t>ODS</t>
  </si>
  <si>
    <t>OBJETIVO 
PND</t>
  </si>
  <si>
    <t>OBJETIVO ESTRATÉGICO INST.</t>
  </si>
  <si>
    <t>ENTIDAD OPERATIVA DESCONCENTRADA EOD</t>
  </si>
  <si>
    <t>GEOGRÁFICO</t>
  </si>
  <si>
    <t>CÓDIGO 
PROGRAMA</t>
  </si>
  <si>
    <t>NOMBRE PROGRAMA</t>
  </si>
  <si>
    <t>CÓDIGO
PROYECTO</t>
  </si>
  <si>
    <t>NOMBRE 
PROYECTO</t>
  </si>
  <si>
    <t>CÓDIGO COMPONENTE</t>
  </si>
  <si>
    <t>NOMBRE COMPONENTE</t>
  </si>
  <si>
    <t>CÓDIGO ACTIVIDAD</t>
  </si>
  <si>
    <t>NOMBRE ACTIVIDAD</t>
  </si>
  <si>
    <t>CUP</t>
  </si>
  <si>
    <t>POLÍTICA IGUALDAD</t>
  </si>
  <si>
    <t>CÓDIGO FUENTE</t>
  </si>
  <si>
    <t>ORGANISMO</t>
  </si>
  <si>
    <t>CORRELATIVO</t>
  </si>
  <si>
    <t>NATURALEZA GASTO</t>
  </si>
  <si>
    <t>GRUPO 
DE GASTO</t>
  </si>
  <si>
    <t>ITEM</t>
  </si>
  <si>
    <t>DESCRIPCIÓN</t>
  </si>
  <si>
    <t>COMPRA NUEVA 2026</t>
  </si>
  <si>
    <t>TECHO PLURIANUAL SI/NO</t>
  </si>
  <si>
    <t>CANTIDAD ANUAL</t>
  </si>
  <si>
    <t>UNIDAD</t>
  </si>
  <si>
    <t>COSTO UNITARIO</t>
  </si>
  <si>
    <t>CUATRIMESTRE (C1,C2,C3)</t>
  </si>
  <si>
    <t>MES A CONTRATAR</t>
  </si>
  <si>
    <t>TIPO DE PRODUCTO
(Normalizado/ No Normalizado)</t>
  </si>
  <si>
    <t>PROCEDIMIENTO SUGERIDO
(Ínfima, Catalogo Electrónico, etc.)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</si>
  <si>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</si>
  <si>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</si>
  <si>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</si>
  <si>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</si>
  <si>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</si>
  <si>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</si>
  <si>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</si>
  <si>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</si>
  <si>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</si>
  <si>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</si>
  <si>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</si>
  <si>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</si>
  <si>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PRESUP.</t>
  </si>
  <si>
    <t>VERIFICACIÓN</t>
  </si>
  <si>
    <t>TIPO ACTIVIDAD</t>
  </si>
  <si>
    <t>ÓRDEN DE PRIORIDAD</t>
  </si>
  <si>
    <t>Ministerio del Interior</t>
  </si>
  <si>
    <t>01</t>
  </si>
  <si>
    <t>N/A</t>
  </si>
  <si>
    <t>001</t>
  </si>
  <si>
    <t>002</t>
  </si>
  <si>
    <t>003</t>
  </si>
  <si>
    <t>55</t>
  </si>
  <si>
    <t>004</t>
  </si>
  <si>
    <t>56</t>
  </si>
  <si>
    <t>CODIFICADO</t>
  </si>
  <si>
    <t>CERTIFICADO</t>
  </si>
  <si>
    <t>COMPROMETIDO</t>
  </si>
  <si>
    <t>DEVENGADO</t>
  </si>
  <si>
    <t>EJECUCIÓN</t>
  </si>
  <si>
    <t>DISPONIBLE</t>
  </si>
  <si>
    <t>VALIDADO</t>
  </si>
  <si>
    <t>CERTIFICADO ENERO</t>
  </si>
  <si>
    <t>COMPROMETIDO ENERO</t>
  </si>
  <si>
    <t>DEVENGADO ENERO</t>
  </si>
  <si>
    <t>NUMERO DE CERTIFICACIÓN ENERO</t>
  </si>
  <si>
    <t>VALIDADO ENERO</t>
  </si>
  <si>
    <t>CODIFICADO FEBRERO</t>
  </si>
  <si>
    <t>CODIFICADO ENERO</t>
  </si>
  <si>
    <t>NUMERO DE CERTIFICACIÓN FEBRERO</t>
  </si>
  <si>
    <t>CERTIFICADO FEBRERO</t>
  </si>
  <si>
    <t>COMPROMETIDO FEBRERO</t>
  </si>
  <si>
    <t>DEVENGADO FEBRERO</t>
  </si>
  <si>
    <t>VALIDADO FEBRERO</t>
  </si>
  <si>
    <t>CODIFICADO MARZO</t>
  </si>
  <si>
    <t>NUMERO DE CERTIFICACIÓN MARZO</t>
  </si>
  <si>
    <t>CERTIFICADO MARZO</t>
  </si>
  <si>
    <t>COMPROMETIDO MARZO</t>
  </si>
  <si>
    <t>DEVENGADO MARZO</t>
  </si>
  <si>
    <t>VALIDADO MARZO</t>
  </si>
  <si>
    <t>NUMERO DE CERTIFICACIÓN ABRIL</t>
  </si>
  <si>
    <t>CERTIFICADO ABRIL</t>
  </si>
  <si>
    <t>COMPROMETIDO ABRIL</t>
  </si>
  <si>
    <t>DEVENGADO ABRIL</t>
  </si>
  <si>
    <t>VALIDADO ABRIL</t>
  </si>
  <si>
    <t>CODIFICADO ABRIL</t>
  </si>
  <si>
    <t>CODIFICADO MAYO</t>
  </si>
  <si>
    <t>NUMERO DE CERTIFICACIÓN MAYO</t>
  </si>
  <si>
    <t>CERTIFICADO MAYO</t>
  </si>
  <si>
    <t>COMPROMETIDO MAYO</t>
  </si>
  <si>
    <t>DEVENGADO MAYO</t>
  </si>
  <si>
    <t>VALIDADO MAYO</t>
  </si>
  <si>
    <t>CODIFICADO JUNIO</t>
  </si>
  <si>
    <t>NUMERO DE CERTIFICACIÓN JUNIO</t>
  </si>
  <si>
    <t>CERTIFICADO JUNIO</t>
  </si>
  <si>
    <t>COMPROMETIDO JUNIO</t>
  </si>
  <si>
    <t>DEVENGADO JUNIO</t>
  </si>
  <si>
    <t>VALIDADO JUNIO</t>
  </si>
  <si>
    <t>CODIFICADO JULIO</t>
  </si>
  <si>
    <t>NUMERO DE CERTIFICACIÓN JULIO</t>
  </si>
  <si>
    <t>CERTIFICADO JULIO</t>
  </si>
  <si>
    <t>COMPROMETIDO JULIO</t>
  </si>
  <si>
    <t>DEVENGADO JULIO</t>
  </si>
  <si>
    <t>VALIDADO JULIO</t>
  </si>
  <si>
    <t>CODIFICADO AGOSTO</t>
  </si>
  <si>
    <t>NUMERO DE CERTIFICACIÓN AGOSTO</t>
  </si>
  <si>
    <t>CERTIFICADO AGOSTO</t>
  </si>
  <si>
    <t>COMPROMETIDO AGOSTO</t>
  </si>
  <si>
    <t>DEVENGADO AGOSTO</t>
  </si>
  <si>
    <t>VALIDADO AGOSTO</t>
  </si>
  <si>
    <t>CODIFICADO SEPTIEMBRE</t>
  </si>
  <si>
    <t>NUMERO DE CERTIFICACIÓN SEPTIEMBRE</t>
  </si>
  <si>
    <t>CERTIFICADO SEPTIEMBRE</t>
  </si>
  <si>
    <t>COMPROMETIDO SEPTIEMBRE</t>
  </si>
  <si>
    <t>DEVENGADO SEPTIEMBRE</t>
  </si>
  <si>
    <t>VALIDADO SEPTIEMBRE</t>
  </si>
  <si>
    <t>CODIFICADO OCTUBRE</t>
  </si>
  <si>
    <t>NUMERO DE CERTIFICACIÓN OCTUBRE</t>
  </si>
  <si>
    <t>CERTIFICADO OCTUBRE</t>
  </si>
  <si>
    <t>COMPROMETIDO OCTUBRE</t>
  </si>
  <si>
    <t>DEVENGADO OCTUBRE</t>
  </si>
  <si>
    <t>VALIDADO OCTUBRE</t>
  </si>
  <si>
    <t>CODIFICADO NOVIEMBRE</t>
  </si>
  <si>
    <t>NUMERO DE CERTIFICACIÓN NOVIEMBRE</t>
  </si>
  <si>
    <t>CERTIFICADO NOVIEMBRE</t>
  </si>
  <si>
    <t>COMPROMETIDO NOVIEMBRE</t>
  </si>
  <si>
    <t>DEVENGADO NOVIEMBRE</t>
  </si>
  <si>
    <t>VALIDADO NOVIEMBRE</t>
  </si>
  <si>
    <t>CODIFICADO DICIEMBRE</t>
  </si>
  <si>
    <t>NUMERO DE CERTIFICACIÓN DICIEMBRE</t>
  </si>
  <si>
    <t>CERTIFICADO DICIEMBRE</t>
  </si>
  <si>
    <t>COMPROMETIDO DICIEMBRE</t>
  </si>
  <si>
    <t>DEVENGADO DICIEMBRE</t>
  </si>
  <si>
    <t>VALIDADO DICIEMBRE</t>
  </si>
  <si>
    <t>PARTIDAS</t>
  </si>
  <si>
    <t>DESCRIPCIÓN PARTIDA</t>
  </si>
  <si>
    <t>GRUPO</t>
  </si>
  <si>
    <t>DESCRIPCIÓN GRUPO</t>
  </si>
  <si>
    <t>Remuneraciones Unificadas</t>
  </si>
  <si>
    <t>51</t>
  </si>
  <si>
    <t>GASTO DE PERSONAL CORRIENTE</t>
  </si>
  <si>
    <t>Salarios Unificados</t>
  </si>
  <si>
    <t>52</t>
  </si>
  <si>
    <t>PRESTACIONES DE LA SEGURIDAD SOCIAL</t>
  </si>
  <si>
    <t>Decimotercer Sueldo</t>
  </si>
  <si>
    <t>53</t>
  </si>
  <si>
    <t>BIENES Y SERVICIOS DE CONSUMO</t>
  </si>
  <si>
    <t>Decimocuarto Sueldo</t>
  </si>
  <si>
    <t>57</t>
  </si>
  <si>
    <t>OTROS GASTOS CORRIENTES</t>
  </si>
  <si>
    <t>Alimentacion</t>
  </si>
  <si>
    <t>58</t>
  </si>
  <si>
    <t>TRANSFERENCIAS Y DONACIONES CORRIENTES</t>
  </si>
  <si>
    <t>Horas Extraordinarias y Suplementarias</t>
  </si>
  <si>
    <t>84</t>
  </si>
  <si>
    <t>BIENES DE LARGA DURACIÓN</t>
  </si>
  <si>
    <t>Servicios Personales por Contrato</t>
  </si>
  <si>
    <t>71</t>
  </si>
  <si>
    <t>GASTO DE PERSONAL INVERSIÓN</t>
  </si>
  <si>
    <t>Subrogacion</t>
  </si>
  <si>
    <t>73</t>
  </si>
  <si>
    <t>BIENES Y SERVICIOS PARA INVERSIÓN</t>
  </si>
  <si>
    <t>Encargos</t>
  </si>
  <si>
    <t>75</t>
  </si>
  <si>
    <t>OBRAS PÚBLICAS</t>
  </si>
  <si>
    <t>Servicios Personales por Contrato de Profesionales de la Salud</t>
  </si>
  <si>
    <t>Aporte Patronal</t>
  </si>
  <si>
    <t>77</t>
  </si>
  <si>
    <t>OTROS GASTOS INVERSIÓN</t>
  </si>
  <si>
    <t>Fondo de Reserva</t>
  </si>
  <si>
    <t>78</t>
  </si>
  <si>
    <t>TRANSFERENCIAS Y DONACIONES PARA INVERSIÓN</t>
  </si>
  <si>
    <t>Supresion de Puesto</t>
  </si>
  <si>
    <t>Compensación por Desahucio</t>
  </si>
  <si>
    <t>99</t>
  </si>
  <si>
    <t>OTROS PASIVOS</t>
  </si>
  <si>
    <t>Compensación por Vacaciones no Gozadas por Cesación de Funciones</t>
  </si>
  <si>
    <t>Agua Potable</t>
  </si>
  <si>
    <t>Energia Electrica</t>
  </si>
  <si>
    <t>Telecomunicaciones</t>
  </si>
  <si>
    <t>Servicio de Correo</t>
  </si>
  <si>
    <t>Transporte de Personal</t>
  </si>
  <si>
    <t>Almacenamiento - Embalaje - Desembalaje Envase Desenvase y Recarga de Extintores</t>
  </si>
  <si>
    <t>Edición, Impresión, Reproducción, Publicaciones, Suscripciones, Fotocopiado, Traducción, Empastado, Enmarcación, Serigrafía, Fotografía, Carnetización, Filmación e Imágenes Satelitales.</t>
  </si>
  <si>
    <t>Espectáculos Culturales y Sociales</t>
  </si>
  <si>
    <t>Difusion Informacion y Publicidad</t>
  </si>
  <si>
    <t>Servicio de Seguridad y Vigilancia</t>
  </si>
  <si>
    <t>Servicios de Aseo -Lavado de Vestimenta de Trabajo- Fumigacion -Desinfeccion Limpieza de Instalaciones manejo de desechos contaminados recuperacion y clasificacion de materiales reciclables</t>
  </si>
  <si>
    <t>Servicio de Guardería</t>
  </si>
  <si>
    <t>Servicios Personales Eventuales sin Relacion de Dependencia</t>
  </si>
  <si>
    <t>Servicio de Implementacion y Administracion de Bancos de Informacion</t>
  </si>
  <si>
    <t>Servicio de Incineración de Documentos Públicos, Sustancias Estupefacientes y Psicotrópicas, Bienes Defectuosos
y/o Caducados, Productos Agropecuarios Decomisados, Desechos de Laboratorio y Otros</t>
  </si>
  <si>
    <t>Fletes y Maniobras</t>
  </si>
  <si>
    <t>Servicios y Derechos en Producción y Programación de Radio y Televisión</t>
  </si>
  <si>
    <t>Servicios de Provision de Dispositivos Electronicos y Certificacion para Registro de Firmas Digitales</t>
  </si>
  <si>
    <t>Servicio de Alimentación</t>
  </si>
  <si>
    <t>Servicio de Monitoreo de la Informacion en -Television - Radio- Prensa - Medios On Line y Otros</t>
  </si>
  <si>
    <t>Garantía Extendida de Bienes</t>
  </si>
  <si>
    <t>Servicios de Identificación, Marcación, Autentificación, Rastreo, Monitoreo, Seguimiento y/o Trazabilidad</t>
  </si>
  <si>
    <t>Eventos Oficiales</t>
  </si>
  <si>
    <t>Eventos Públicos Promocionales</t>
  </si>
  <si>
    <t>Egresos para Migrantes en Procesos de Deportación o en Estados de Vulnerabilidad</t>
  </si>
  <si>
    <t>Combustibles</t>
  </si>
  <si>
    <t>Pasajes al Interior</t>
  </si>
  <si>
    <t>Pasajes al Exterior</t>
  </si>
  <si>
    <t>Viaticos y Subsistencias en el Interior</t>
  </si>
  <si>
    <t>Viaticos y Subsistencias en el Exrterior</t>
  </si>
  <si>
    <t>Viáticos por Gastos de Residencia</t>
  </si>
  <si>
    <t>Edificios- Locales- Residencias y Cableado Estructurado (Instalacion - Mantenimiento y Reparacion)</t>
  </si>
  <si>
    <t>Mobiliarios (Instalación, Mantenimiento y Reparación)</t>
  </si>
  <si>
    <t>Maquinarias y Equipos (Instalacion- Mantenimiento y Reparacion)</t>
  </si>
  <si>
    <t>Vehiculos (Servicio para Mantenimiento y Reparacion)</t>
  </si>
  <si>
    <t>Mantenimiento de Áreas Verdes y Arreglo de Vías Internas</t>
  </si>
  <si>
    <t>Instalación, Mantenimiento y Reparación de Edificios, Locales y Residencias propiedad de las Empresas Públicas</t>
  </si>
  <si>
    <t>Vehículos Terrestres (Mantenimiento y Reparaciones)</t>
  </si>
  <si>
    <t>Edificios- Locales y Residencias- Parqueaderos- Casilleros Judiciales y Bancarios (Arrendamiento)</t>
  </si>
  <si>
    <t>Vehiculos (Arrendamiento)</t>
  </si>
  <si>
    <t>Bienes Biologicos (Alquiler)</t>
  </si>
  <si>
    <t>Indumentaria, Prendas de protección, Accesorios y Otros</t>
  </si>
  <si>
    <t>Consultoria-Asesoria e Investigacion Especializada</t>
  </si>
  <si>
    <t>Fiscalización e Inspecciones Técnicas</t>
  </si>
  <si>
    <t>Honorarios por Contratos Civiles de Servicios</t>
  </si>
  <si>
    <t>Servicios Técnicos Especializados</t>
  </si>
  <si>
    <t>Congresos, Seminarios y Convenciones</t>
  </si>
  <si>
    <t>Capacitación a Servidores Públicos</t>
  </si>
  <si>
    <t>Desarrollo, Actualización, Asistencia Técnica y Soporte de Sistemas Informáticos</t>
  </si>
  <si>
    <t>Arrendamiento y Licencias de Uso de Paquetes Informaticos</t>
  </si>
  <si>
    <t>Arrendamiento de Equipos Informáticos</t>
  </si>
  <si>
    <t>Mantenimiento y Reparacion de Equipos y Sistemas Informaticos</t>
  </si>
  <si>
    <t>Alimentos y Bebidas</t>
  </si>
  <si>
    <t>Vestuario- Lenceria- Prendas de Proteccion- y- Accesorios para Uniformes del personal de proteccion vigilancia y seguridad</t>
  </si>
  <si>
    <t>Lubricantes</t>
  </si>
  <si>
    <t>Materiales de Oficina</t>
  </si>
  <si>
    <t>Materiales de Aseo</t>
  </si>
  <si>
    <t>Herramientas (Bienes de Uso y Consumo Corriente)</t>
  </si>
  <si>
    <t>Materiales de Impresión, Fotografía, Reproducción y Publicaciones</t>
  </si>
  <si>
    <t>Instrumental Médico Quirúrgico</t>
  </si>
  <si>
    <t>Medicamentos</t>
  </si>
  <si>
    <t>Dispositivos médicos para laboratorio clinico y patología</t>
  </si>
  <si>
    <t>Insumos Materiales y Suministros para Construccion Electricidad Plomeria Carpinteria Senalizacion Vial Navegacion Contra Incendios y placas</t>
  </si>
  <si>
    <t xml:space="preserve">Materiales Didácticos </t>
  </si>
  <si>
    <t>Repuestos y Accesorios</t>
  </si>
  <si>
    <t>Accesorios e Insumos Químicos y Orgánicos</t>
  </si>
  <si>
    <t>Menaje y Accesorios Descartables</t>
  </si>
  <si>
    <t>Insumos, Bienes y Materiales para Producción de Programas de Radio, Televisión, Eventos Culturales, Artísticos y Entretenimiento en General</t>
  </si>
  <si>
    <t>Combustibles, lubricantes y aditivos en general para vehículos terrestres</t>
  </si>
  <si>
    <t>Repuestos y Accesorios para Maquinarias, Plantas Eléctricas, Equipos y Otros</t>
  </si>
  <si>
    <t>Mobiliario</t>
  </si>
  <si>
    <t>Maquinarias y Equipos (Bienes Muebles no Depreciables)</t>
  </si>
  <si>
    <t>Herramientas y Equipos menores</t>
  </si>
  <si>
    <t>Equipos- Sistemas y Paquetes Informaticos</t>
  </si>
  <si>
    <t>Bienes Artísticos, Culturales, Deportivos y Símbolos Patrios</t>
  </si>
  <si>
    <t>Partes y Repuestos</t>
  </si>
  <si>
    <t>Fondos de Reposicion Cajas Chicas</t>
  </si>
  <si>
    <t>Fondos Rotativos</t>
  </si>
  <si>
    <t>Transferencia a Entidades del Presupuesto General del Estado</t>
  </si>
  <si>
    <t>Tasas Generales- Impuestos- Contribuciones- Permisos- Licencias y Patentes</t>
  </si>
  <si>
    <t>Seguros</t>
  </si>
  <si>
    <t>Comisiones Bancarias</t>
  </si>
  <si>
    <t>Costas Judiciales Tramites Notariales Legalizacion de Documentos y Arreglos Extrajudiciales</t>
  </si>
  <si>
    <t>Indemnizaciones por Sentencias Judiciales</t>
  </si>
  <si>
    <t>Obligaciones con el IESS por Responsabilidad Patronal</t>
  </si>
  <si>
    <t>Intereses por Mora Patronal al IESS</t>
  </si>
  <si>
    <t>A Jubilados Patronales</t>
  </si>
  <si>
    <t>Al Sector Privado no Financiero</t>
  </si>
  <si>
    <t>Supresión de puesto</t>
  </si>
  <si>
    <t>Despido intempestivo</t>
  </si>
  <si>
    <t>Beneficio por Jubilacion</t>
  </si>
  <si>
    <t>Compensacion por Vacaciones no Gozadas por Cesacion de Funciones</t>
  </si>
  <si>
    <t>Agua de Riego</t>
  </si>
  <si>
    <t>Almacenamiento Embalaje Desembalaje Envase Desenvase y Recarga de Extintores</t>
  </si>
  <si>
    <t>Edicion-Impresion-Reproduccion-Publicaciones-Suscripciones-Fotocopiado-Traduccion-Empastado-Enmarcacion-Serigrafia-Fotografia-Carnetizacion-Filmacion e Imagenes Satelitales</t>
  </si>
  <si>
    <t>Difusion  Informacion y Publicidad</t>
  </si>
  <si>
    <t>Servicios de Aseo - Lavado de Vestimenta de Trabajo-Fumigacion-Desinfeccion Limpieza de Instalaciones manejo de desechos contaminados recuperacion y clasificacion de materiales reciclables</t>
  </si>
  <si>
    <t>Difusión e Información</t>
  </si>
  <si>
    <t>Servicio de Implementación de Bancos de Información</t>
  </si>
  <si>
    <t>Digitalización de Información y Datos Públicos</t>
  </si>
  <si>
    <t>Edificios-Locales-Residencias y Cableado Estructurado (Mantenimiento - Reparaciones e Instalacion)</t>
  </si>
  <si>
    <t>Mobiliarios (Instalacion-Mantenimiento y Reparacion)</t>
  </si>
  <si>
    <t>Maquinarias y Equipos (Instalacion-Mantenimiento y Reparacion)</t>
  </si>
  <si>
    <t>Herramientas (Instalación- Mantenimiento y Reparaciones)</t>
  </si>
  <si>
    <t>Vehículos (Instalación-Mantenimiento y Reparaciones)</t>
  </si>
  <si>
    <t>Edificios-Locales-Residencias-Parqueaderos-Casilleros Judiciales y Bancarios (Arrendamiento)</t>
  </si>
  <si>
    <t>Mobiliario (Arrendamiento)</t>
  </si>
  <si>
    <t>Maquinarias y Equipos (Arrendamiento)</t>
  </si>
  <si>
    <t>Bienes Biológicos (Arrendamientos)</t>
  </si>
  <si>
    <t>Vehículos Marinos (Arrendamientos)</t>
  </si>
  <si>
    <t>Vehículos Aéreos (Arrendamiento)</t>
  </si>
  <si>
    <t>Servicio de Auditoria</t>
  </si>
  <si>
    <t>Capacitacion a Servidores Publicos</t>
  </si>
  <si>
    <t>Desarrollo-Actualizacion-Asistencia Tecnica y Soporte de Sistemas Informaticos</t>
  </si>
  <si>
    <t>Vestuario-Lenceria-Prendas de Proteccion y Accesorios para Uniformes del personal de proteccion vigilancia y seguridad</t>
  </si>
  <si>
    <t>Combustibles y Lubricantes</t>
  </si>
  <si>
    <t>Materiales de Impresion-Fotografia-Reproduccion y Publicaciones</t>
  </si>
  <si>
    <t>Insumos Materiales y Suministros para Construccion-Electricidad-Plomeria-Carpinteria-Senalizacion Vial Navegacion Contra Incendios y Placas</t>
  </si>
  <si>
    <t>Adquisicion de Accesorios e Insumos Quimicos y Organicos</t>
  </si>
  <si>
    <t>Menaje de Cocina  de Hogar y Accesorios Descartables</t>
  </si>
  <si>
    <t>Insumos Bienes Materiales y Suministros para Investigación</t>
  </si>
  <si>
    <t>Mobiliarios (egresos para la adquisición de mobilirios)</t>
  </si>
  <si>
    <t>Maquinarias y Equipos</t>
  </si>
  <si>
    <t>Herramientas y equipos menores</t>
  </si>
  <si>
    <t>Equipos-Sistemas y Paquetes Informaticos</t>
  </si>
  <si>
    <t>Fondos rotativos en Proyectos y Programas de inversion</t>
  </si>
  <si>
    <t>En Obras de Infraestructura</t>
  </si>
  <si>
    <t>Tasas Generales-Impuestos-Contribuciones-Permisos-Licencias y Patentes</t>
  </si>
  <si>
    <t>Tasas Portuarias</t>
  </si>
  <si>
    <t>A Entidades del Presupuesto General del Estado</t>
  </si>
  <si>
    <t>A Entidades Descentralizadas y Autónomas (Transferencias para Inversión al Sector Publico)</t>
  </si>
  <si>
    <t>A Gobiernos Autónomos Descentralizados</t>
  </si>
  <si>
    <t>Al  Sector Externo</t>
  </si>
  <si>
    <t>A Organismos Externos Partícipes del Fondo Ecuador – Venezuela para el Desarrollo</t>
  </si>
  <si>
    <t>Transferencias o Donaciones de Inversión al Sector Privado no Financiero</t>
  </si>
  <si>
    <t>Mobiliarios</t>
  </si>
  <si>
    <t>Mobiliarios (Bienes de Larga Duración)</t>
  </si>
  <si>
    <t>Maquinarias y Equipos (Bienes de Larga Duración)</t>
  </si>
  <si>
    <t>Vehículos</t>
  </si>
  <si>
    <t>Herramientas</t>
  </si>
  <si>
    <t>Equipos Sistemas y Paquetes Informaticos</t>
  </si>
  <si>
    <t>Equipos-Sistemas y Paquetes Informáticos</t>
  </si>
  <si>
    <t>Bienes de Seguridad Nacional Estratégica</t>
  </si>
  <si>
    <t>Equipos Médicos</t>
  </si>
  <si>
    <t>Licencias Computacionales</t>
  </si>
  <si>
    <t>Pasivo circulante</t>
  </si>
  <si>
    <t>Dispositivos médicos de uso general</t>
  </si>
  <si>
    <t>Obligaciones de Ejercicios Anteriores por Egresos de Personal</t>
  </si>
  <si>
    <t>Obligaciones de Ejercicios Anteriores por Egresos en Bienes y Servicios</t>
  </si>
  <si>
    <t>Obligaciones de Ejercicios Anteriores por Laudos y Sentencias Nacionales e Internacionales</t>
  </si>
  <si>
    <t xml:space="preserve">Subsecretaría de Policía </t>
  </si>
  <si>
    <t xml:space="preserve">Chalecos táctico-Urbanos para unidades especiales </t>
  </si>
  <si>
    <t>Cascos de protección balística para el eje preventivo</t>
  </si>
  <si>
    <t xml:space="preserve">Arma Letal-Arma corta 9 mm </t>
  </si>
  <si>
    <t>Munición 9x19 mm</t>
  </si>
  <si>
    <t>Munición 5.56x45 mm</t>
  </si>
  <si>
    <t>Chaleco de protección balística para el Eje Preventivo</t>
  </si>
  <si>
    <t xml:space="preserve">Arma letal - Fusil 5.56 </t>
  </si>
  <si>
    <t>Arma letal - Subfusil 9 mm</t>
  </si>
  <si>
    <t>202</t>
  </si>
  <si>
    <t>8888</t>
  </si>
  <si>
    <t xml:space="preserve">Suministro para la defensa y seguridad pública </t>
  </si>
  <si>
    <t xml:space="preserve"> 001</t>
  </si>
  <si>
    <t>50500000.0000387222</t>
  </si>
  <si>
    <t>99999999 sin orientación de gasto</t>
  </si>
  <si>
    <t>Seguridad Pública</t>
  </si>
  <si>
    <t>Equipamiento básico y de protección personal para los servidores policiales a nivel nacional.</t>
  </si>
  <si>
    <t>Adquisición de equipamiento básico para la seguridad ciudadana y orden público</t>
  </si>
  <si>
    <t>Equipamiento básico de protección</t>
  </si>
  <si>
    <t>622 9999 MDI Planta Central</t>
  </si>
  <si>
    <t>Mejorar la eficiencia en la gestión de prevención, protección y respuesta integral a la violencia, cometimiento de delitos, crimen organizado y la delincuencia.</t>
  </si>
  <si>
    <t>Garantizar un Estado soberano, seguro, y justo promoviendo la convivencia pacífica y el respeto a los derechos humanos.</t>
  </si>
  <si>
    <t>MDI-EB-001</t>
  </si>
  <si>
    <t>Chalecos táctico-Urbanos para unidades especiales (2025)</t>
  </si>
  <si>
    <t>Cascos de protección balística para el eje preventivo (2025)</t>
  </si>
  <si>
    <t>NO</t>
  </si>
  <si>
    <t xml:space="preserve">NO </t>
  </si>
  <si>
    <t>SI</t>
  </si>
  <si>
    <t>Adquisición de vehículos patrulleros blindados tipo camioneta 4x4 para el fortalecimiento logístico de Policía Nacional</t>
  </si>
  <si>
    <t xml:space="preserve">Adquisición de vehículos patrulleros tipo camioneta 4x4 para el eje preventivo de la Policía Nacional </t>
  </si>
  <si>
    <t>Adquisición de vehículos tipo motocicleta para el eje preventivo de la Policía Nacional</t>
  </si>
  <si>
    <t>Matrícula de vehículos patrulleros blindados tipo camioneta 4x4 para el fortalecimiento logístico de Policía Nacional</t>
  </si>
  <si>
    <t>Matrícula de vehículos tipo motocicleta para el fortalecimiento logístico de Policía Nacional</t>
  </si>
  <si>
    <t xml:space="preserve">Vehículos Antimotines (Unidades especiales) </t>
  </si>
  <si>
    <t>Matricula Antimotines (Unidades especiales)</t>
  </si>
  <si>
    <t>Renovación de vehículos terrestres como apoyo logístico al eje preventivo investigativo inteligencia y unidades especiales de la policía nacional</t>
  </si>
  <si>
    <t>Renovar la flota de vehículos livianos y pesados a los subsistemas y unidades especiales de la policía nacional</t>
  </si>
  <si>
    <t>56220000.0000388129</t>
  </si>
  <si>
    <t>Renovar la flota de motocicletas a los subsistemas y unidades especiales de la policía nacional</t>
  </si>
  <si>
    <t xml:space="preserve">Sistemas periciales especializado (AFIS) - Entrega abril
2026 </t>
  </si>
  <si>
    <t>Implementar Equipamiento de Computo,
Procesamiento y Almacenamiento</t>
  </si>
  <si>
    <t>Implementar Equipamiento de Networking</t>
  </si>
  <si>
    <t xml:space="preserve">Implementar Equipamiento de Seguridad Informática </t>
  </si>
  <si>
    <t>Implementar el Sistema de Monitoreo</t>
  </si>
  <si>
    <t>Implementación de la plataforma tecnológica para los subsistemas preventivo, investigativo e inteligencia de la policía nacional</t>
  </si>
  <si>
    <t>006</t>
  </si>
  <si>
    <t>Implementar una solución tecnológica que permita el análisis integral de información criminal para la producción de inteligencia policial efectiva y clasificada generando conocimiento del fenómeno delictivo</t>
  </si>
  <si>
    <t>007</t>
  </si>
  <si>
    <t>008</t>
  </si>
  <si>
    <t xml:space="preserve">Sistemas periciales especializados </t>
  </si>
  <si>
    <t>56220000.0000.388128</t>
  </si>
  <si>
    <t>Consultoría para el diseño y construcción de la Infraestructura Daule TIPO A</t>
  </si>
  <si>
    <t>Fiscalización de la construcción de la Infraestructura Daule TIPO A</t>
  </si>
  <si>
    <t>Construcción de la Infraestructura Daule TIPO A</t>
  </si>
  <si>
    <t>Equipamiento básico de Mobiliario de la Infraestructura Daule TIPO A</t>
  </si>
  <si>
    <t>Construcciones y edificaciones</t>
  </si>
  <si>
    <t>Construcción de bloques de habitabilidad para los servidores policiales a nivel nacional</t>
  </si>
  <si>
    <t>Diseño y construcción de bloques de habitabilidad para los servidores policiales a nivel nacional</t>
  </si>
  <si>
    <t>Diseño y construcción del bloque de habitabilidad tipología A</t>
  </si>
  <si>
    <t>56220000.0000.391014</t>
  </si>
  <si>
    <t xml:space="preserve">Coordinación General de Tecnologías de la información y comunicación </t>
  </si>
  <si>
    <t xml:space="preserve">Sistema aéreo no tripulado MATRICE 30T (Condiciones Extremas) </t>
  </si>
  <si>
    <t xml:space="preserve">Sistema aéreo no tripulado MATRICE 30T (BLOQUE DE BUSQUEDA) </t>
  </si>
  <si>
    <t xml:space="preserve">Sistema aéreo no tripulado V CW-25DE </t>
  </si>
  <si>
    <t>Sistema aéreo no tripulado DJ Matrice 350 RTK (Condiciones
Normales - Precisión)</t>
  </si>
  <si>
    <t xml:space="preserve">UFED (Universal Forensic Extration Device) </t>
  </si>
  <si>
    <t>UFED Premium (ULCO)</t>
  </si>
  <si>
    <t xml:space="preserve">Plataforma de investigación de contenido digital Y PC MALTEGO </t>
  </si>
  <si>
    <t xml:space="preserve">Plataforma de investigación de contenido digital Y PC MALTEGO
(BLOQUE DE BUSQUEDA) </t>
  </si>
  <si>
    <t>Computador portátil rugerizada</t>
  </si>
  <si>
    <t xml:space="preserve">Computador portátil </t>
  </si>
  <si>
    <t>Computador portátil (BLOQUE DE BUSQEUDA)</t>
  </si>
  <si>
    <t>Computador de escritorio</t>
  </si>
  <si>
    <t>Equipamiento tecnológico DIGIN y DGI</t>
  </si>
  <si>
    <t>Dotar de equipamiento tecnológico especializado a las unidades operativas de los subsistemas de investigación e inteligencia de la policía nacional del ecuador</t>
  </si>
  <si>
    <t>Adquisición de equipos para trabajo de campo investigativo y de inteligencia</t>
  </si>
  <si>
    <t>56220000.0000.391016</t>
  </si>
  <si>
    <t xml:space="preserve">Arma </t>
  </si>
  <si>
    <t>C1</t>
  </si>
  <si>
    <t>Febrero</t>
  </si>
  <si>
    <t>Normalizado</t>
  </si>
  <si>
    <t xml:space="preserve">Proceso reservado </t>
  </si>
  <si>
    <t xml:space="preserve">Munición </t>
  </si>
  <si>
    <t>c1</t>
  </si>
  <si>
    <t xml:space="preserve">Chalecos </t>
  </si>
  <si>
    <t xml:space="preserve">Arma letal Fusil  </t>
  </si>
  <si>
    <t xml:space="preserve">Arma letal SubFusil  </t>
  </si>
  <si>
    <t xml:space="preserve">Cascos </t>
  </si>
  <si>
    <t>MDI-EB-002</t>
  </si>
  <si>
    <t>MDI-EB-003</t>
  </si>
  <si>
    <t>MDI-EB-007</t>
  </si>
  <si>
    <t>MDI-EB-009</t>
  </si>
  <si>
    <t>MDI-EB-004</t>
  </si>
  <si>
    <t>MDI-EB-005</t>
  </si>
  <si>
    <t>MDI-EB-006</t>
  </si>
  <si>
    <t>MDI-EB-008</t>
  </si>
  <si>
    <t>MDI-EB-010</t>
  </si>
  <si>
    <t>MDI-EB-011</t>
  </si>
  <si>
    <t>91</t>
  </si>
  <si>
    <t>Desconcentración de los servicios de seguridad en distritos y circuitos</t>
  </si>
  <si>
    <t xml:space="preserve">Seguridad Integral </t>
  </si>
  <si>
    <t xml:space="preserve">Gestión del Proyecto </t>
  </si>
  <si>
    <t>50500000.0000.373761</t>
  </si>
  <si>
    <t>Subsecretaría de Seguridad Ciudadana</t>
  </si>
  <si>
    <t xml:space="preserve">Remuneraciones </t>
  </si>
  <si>
    <t>1700</t>
  </si>
  <si>
    <t>5035</t>
  </si>
  <si>
    <t>4121</t>
  </si>
  <si>
    <t>Visitas técnicas en territorio</t>
  </si>
  <si>
    <t>Pagos pendientes ejercicios anteriores del contrato de mantenimientos de patrulleros</t>
  </si>
  <si>
    <t>Pago de planillas de obra UPCS Y UVCS</t>
  </si>
  <si>
    <t>Equipamiento Eximbank</t>
  </si>
  <si>
    <t>Antimotines</t>
  </si>
  <si>
    <t>Matrícula antimotines</t>
  </si>
  <si>
    <t>MDI-RV-013</t>
  </si>
  <si>
    <t>MDI-RV-014</t>
  </si>
  <si>
    <t>MDI-RV-012</t>
  </si>
  <si>
    <t>MDI-RV-017</t>
  </si>
  <si>
    <t>MDI-RV-015</t>
  </si>
  <si>
    <t>MDI-RV-016</t>
  </si>
  <si>
    <t>MDI-RV-018</t>
  </si>
  <si>
    <t>Equipamiento computo</t>
  </si>
  <si>
    <t>Equipamiento Networking</t>
  </si>
  <si>
    <t>Equipamiento seguridad informática</t>
  </si>
  <si>
    <t>Sistema Monitoreo</t>
  </si>
  <si>
    <t>MDI-PT-019</t>
  </si>
  <si>
    <t>MDI-PT-020</t>
  </si>
  <si>
    <t>MDI-PT-021</t>
  </si>
  <si>
    <t>MDI-PT-022</t>
  </si>
  <si>
    <t>MDI-PT-023</t>
  </si>
  <si>
    <t>Consultoría</t>
  </si>
  <si>
    <t>Fiscalización</t>
  </si>
  <si>
    <t>Construcción</t>
  </si>
  <si>
    <t>Equipamiento</t>
  </si>
  <si>
    <t>No normalizado</t>
  </si>
  <si>
    <t>MDI-CH-024</t>
  </si>
  <si>
    <t>MDI-CH-025</t>
  </si>
  <si>
    <t>MDI-CH-026</t>
  </si>
  <si>
    <t>MDI-CH-027</t>
  </si>
  <si>
    <t>Sistema aéreo</t>
  </si>
  <si>
    <t>UFED</t>
  </si>
  <si>
    <t xml:space="preserve">Plataforma de investigación </t>
  </si>
  <si>
    <t>Computador portatil rugerizada</t>
  </si>
  <si>
    <t xml:space="preserve">Computador portatil </t>
  </si>
  <si>
    <t>Computador bloque busqueda</t>
  </si>
  <si>
    <t>Computador escritorio</t>
  </si>
  <si>
    <t>Catalogo electrónico</t>
  </si>
  <si>
    <t>MDI-DGINYDGI- 028</t>
  </si>
  <si>
    <t>MDI-DGINYDGI- 029</t>
  </si>
  <si>
    <t>MDI-DGINYDGI- 030</t>
  </si>
  <si>
    <t>MDI-DGINYDGI- 031</t>
  </si>
  <si>
    <t>MDI-DGINYDGI- 032</t>
  </si>
  <si>
    <t>MDI-DGINYDGI- 033</t>
  </si>
  <si>
    <t>MDI-DGINYDGI- 034</t>
  </si>
  <si>
    <t>MDI-DGINYDGI- 035</t>
  </si>
  <si>
    <t>MDI-DGINYDGI- 036</t>
  </si>
  <si>
    <t>MDI-DGINYDGI- 037</t>
  </si>
  <si>
    <t>MDI-DGINYDGI- 038</t>
  </si>
  <si>
    <t>MDI-DGINYDGI- 039</t>
  </si>
  <si>
    <t>MDI-DSC-040</t>
  </si>
  <si>
    <t>MDI-DSC-041</t>
  </si>
  <si>
    <t>MDI-DSC-042</t>
  </si>
  <si>
    <t>MDI-DSC-043</t>
  </si>
  <si>
    <t>MDI-DSC-044</t>
  </si>
  <si>
    <t>MDI-DSC-045</t>
  </si>
  <si>
    <t>MDI-DSC-046</t>
  </si>
  <si>
    <t>MDI-DSC-047</t>
  </si>
  <si>
    <t>MDI-DSC-048</t>
  </si>
  <si>
    <t>Gestión y Administración de la Gerencia del proyecto</t>
  </si>
  <si>
    <t>Sistema SIMIEC actualizado con nuevas funcionalidades pertinentes a la RM</t>
  </si>
  <si>
    <t>Desarrollo Sistema informático para el Registro de Casos de Trata de Personas y Tráfico Ilícito de Migrantes - REGISTRATT versión 2 .</t>
  </si>
  <si>
    <t>Ciberseguridad para el MDI (Desarrollo de sistemas, licencias y hardware)</t>
  </si>
  <si>
    <t>Viceministerio de Seguridad Ciudadana</t>
  </si>
  <si>
    <t>56220000.0000.390058</t>
  </si>
  <si>
    <t>Modernización tecnológica a nivel nacional de los sistemas de información del MDI y PNE</t>
  </si>
  <si>
    <t xml:space="preserve">Seguridad Ciudadana </t>
  </si>
  <si>
    <t>Programa de prevención y respuesta a la violencia y la criminalidad en Ecuador - PREVIC</t>
  </si>
  <si>
    <t>Prevención del delito</t>
  </si>
  <si>
    <t>Gobernanza en seguridad a nivel nacional y local</t>
  </si>
  <si>
    <t>Fortalecimiento de las capacidades del MDI para una migración ordenada, segura y regular</t>
  </si>
  <si>
    <t>2002</t>
  </si>
  <si>
    <t>5118</t>
  </si>
  <si>
    <t xml:space="preserve">Por definir </t>
  </si>
  <si>
    <t>Investigación de conductas delictivas</t>
  </si>
  <si>
    <t>Fortalecimiento Institucional de las capacidades de investigación de lavado de activos de UAFE y la PNE</t>
  </si>
  <si>
    <t>Diseños, Construcción y Mobiliario CCVP Santa Elena</t>
  </si>
  <si>
    <t>Diseños, Construcción y Mobiliario CCVP Quevedo</t>
  </si>
  <si>
    <t>Diseños, Construcción y Mobiliario CCVP Esmeraldas</t>
  </si>
  <si>
    <t>Diseños, Construcción y Mobiliario CCVP Ibarra</t>
  </si>
  <si>
    <t>Fiscalización de los diseños y construcción de CCVP Manta</t>
  </si>
  <si>
    <t>Fiscalización de los diseños y construcción de CCVP Santo Domingo</t>
  </si>
  <si>
    <t>Fiscalización de los diseños y construcción de CCVP Santa Elena</t>
  </si>
  <si>
    <t>Fiscalización de los diseños y construcción de CCVP Quevedo</t>
  </si>
  <si>
    <t>Servicios para Talleres/eventos/ferias en materia de seguridad ciudadana para la prevención del reclutamiento de NNA y la consolidación de la cultura de paz y legalidad.</t>
  </si>
  <si>
    <t>Adquisición de Sistema de Cotejamiento Biométrico (Huellas y facial)</t>
  </si>
  <si>
    <t>Adquisición de equipos para el Sistema de Cotejamiento Biométrico</t>
  </si>
  <si>
    <t>Adquirir un sistema de videovigilancia</t>
  </si>
  <si>
    <t>Compra de Vehículos para la Unidad de Policía especializada en TIM.</t>
  </si>
  <si>
    <t>Equipamiento tecnológico del Sistema de Integración y Analítica de Datos para el Desarrollo de la Unidad C4I2</t>
  </si>
  <si>
    <t>Adquisición de ecosistema de investigación forense para tecnología móvil celular DINITEC</t>
  </si>
  <si>
    <t>Adquisición de Dispositivos de análisis automático para análisis mineral</t>
  </si>
  <si>
    <t>Firma Consultora para gestión de adquisiciones y refuerzo técnico</t>
  </si>
  <si>
    <t>Adquisición de Equipamiento Tecnológico para el MDI a nivel nacional (Incluido estrategia del Dato)</t>
  </si>
  <si>
    <t>Implementación de datacenter alterno utilizando servicios en nube pública</t>
  </si>
  <si>
    <t>Adquisición de equipos informáticos y licencias para el MDI a nivel nacional</t>
  </si>
  <si>
    <t>Adquisición de herramientas y licenciamiento para la gestión y desarrollo de software - DNTICs</t>
  </si>
  <si>
    <t>Adquisición de infraestructura tecnológica  - DNTICs</t>
  </si>
  <si>
    <t>Diseño y Readecuaciones de laboratorios</t>
  </si>
  <si>
    <t>Adquisición de Sistema de gestión académica universitaria</t>
  </si>
  <si>
    <t xml:space="preserve">Gerencia del Proyecto </t>
  </si>
  <si>
    <t>5119</t>
  </si>
  <si>
    <t>Por definir</t>
  </si>
  <si>
    <t>Consultoría y asistencia técnica para formulación y diseño del nuevo modelo de gestión y servicio policial</t>
  </si>
  <si>
    <t>Consultoría en el desarrollo de productos especializados de análisis delictual, criminalidad y violencia (DAI).</t>
  </si>
  <si>
    <t>Servicios de capacitación especializada para analistas (DAI)</t>
  </si>
  <si>
    <t>Estudio de factibilidad del Sistema de Información y Vigilancia de Derechos Humanos y Género - SIVDH</t>
  </si>
  <si>
    <t>Cajas de Herramientas para la administración, prestación de servicios, referencia y contrarreferencia, valoración de riesgo, metodológicas, de comunicación y guía de transversalización de género y diversidad.</t>
  </si>
  <si>
    <t xml:space="preserve">Pilotajes de caja de herramientas, incluyendo capacitaciones en género y diversidad. (Espacio Cívico Manta) </t>
  </si>
  <si>
    <t>Pilotajes de caja de herramientas, incluyendo capacitaciones en género y diversidad. (Espacios Cívicos priorizado)</t>
  </si>
  <si>
    <t>Consultoría para el diseño del manual de estilo, branding, y diseño y producción de piezas de identidad para la diseminación y comunicación de los CCVPs.</t>
  </si>
  <si>
    <t>Coordinador de seguimiento, monitoreo de la calidad de prestación de los CCVP y Espacios Cívicos (Contratación por 4 años)</t>
  </si>
  <si>
    <t>Consultoría para desarrollar el Anteproyecto del Diseño y Construcción de los CCVP</t>
  </si>
  <si>
    <t>Diseños, Construcción y Mobiliario CCVP Manta</t>
  </si>
  <si>
    <t>Contratación de Consultores Técnicos y Especializados para la Construcción de los Centros Cívicos por la Vida y la Paz</t>
  </si>
  <si>
    <t>Servicio de capacitación continua dirigido a funcionarios de MDI y Pol Nac en procedimientos de RM y enfoque de derechos, protocolos de atención a NNA en MH, prevención de discriminación.</t>
  </si>
  <si>
    <t>Diseño de Estrategia de Campaña efectiva de prevención de TIM, incluye investigación buenas prácticas regionales en sector turístico y servicio de comunicación para la implementación de la Estrategia de Comunicación sobre los riesgos del TIM</t>
  </si>
  <si>
    <t>Consultoría para el desarrollo de un Programa de capacitación técnica especializada para funcionarios en el proceso de investigación y judicialización del delito de TIM incluye una Guía de investigación del delito de TIM</t>
  </si>
  <si>
    <t>Contratación de consultoría especializada en trabajo con víctimas para espacios de diálogo con víctimas repatriadas, y diseño y evaluación de estrategias basada en la atención especializada.</t>
  </si>
  <si>
    <t>Contratación de consultoría para levantamiento, diseño e impresión del Portafolio integral de servicios estatales para sobrevivientes de TIM</t>
  </si>
  <si>
    <t>Contratación de Consultoría para el Comité Interinstitucional incluye: diseño del curso, talleres presenciales y Curso virtual para formación continua</t>
  </si>
  <si>
    <t>Servicios de almacenamiento de información</t>
  </si>
  <si>
    <t>Consultoría de ciberseguridad para la UAFE</t>
  </si>
  <si>
    <t>Consultoría en capacitaciones y Asistencia Técnica en Analítica de Datos, Explotación de Datos y Técnica de Inteligencia Financiera, uso de sistemas de Ciberseguridad</t>
  </si>
  <si>
    <t>Capacitación especializada para la UNDECOF</t>
  </si>
  <si>
    <t>Adquisición de medios y herramientas tecnológicas para análisis financiero UNDECOF</t>
  </si>
  <si>
    <t>Consultores de la Unidad de Gestión del Programa</t>
  </si>
  <si>
    <t>Viáticos</t>
  </si>
  <si>
    <t>Pasajes Aéreos</t>
  </si>
  <si>
    <t>Movilización</t>
  </si>
  <si>
    <t>Factoría de Software</t>
  </si>
  <si>
    <t>Consultoría para el desarrollo de los módulos (aplicativos) para la gestión administrativa y operativa de la PNE- DNTICs</t>
  </si>
  <si>
    <t>Consultoría para la mejora de las mallas curriculares de 03 Maestrias: Investigación criminal y forense, Gestión de Seguridad Ciudadana e Inteligencia Estratégica y Prospectiva.</t>
  </si>
  <si>
    <t>Implementación de las acciones programáticas de los PLSCC en materia de prevención del delito y la violencia (Varios Procesos) y Diseño de Planes Locales de Seguridad y Convivencia Ciudadana (PLSCC) con enfoque de género y diversidad</t>
  </si>
  <si>
    <t xml:space="preserve">Implementar el nuevo modelo de servicio policial preventivo </t>
  </si>
  <si>
    <t>Diseño, adquisición y readecuaciones de edificio para la UNDECOF</t>
  </si>
  <si>
    <t>Desconcentración de los centros de análisis e investigación UNASE (Adquisión de infraestructura estratégica)</t>
  </si>
  <si>
    <t>Desconcentración de los centros de análisis e investigación DINASED ((Adquisión de infraestructura estratégica)</t>
  </si>
  <si>
    <t>Diseño, construcción y mobiliario de los Centros Estratégicos de Respuesta Policial - CERPOL (Cuarteles Intermedios) Santa Elena</t>
  </si>
  <si>
    <t>Diseños, Construcción y Mobiliario CCVP Santo Domingo</t>
  </si>
  <si>
    <t>Adecuación y equipamiento de Casas de Seguridad para la Unidad Nacional de Investigación contra el delito de Trata de Personas y Tráfico Ilícito de Migrantes</t>
  </si>
  <si>
    <t>Reacondicionamiento de Sala de entrevistas migratorias de segundo nivel en Guayaquil, Quito y Huaquillas y/o otros priorizados.</t>
  </si>
  <si>
    <t>MDI-PREVIC-049</t>
  </si>
  <si>
    <t>MDI-PREVIC-050</t>
  </si>
  <si>
    <t>MDI-PREVIC-051</t>
  </si>
  <si>
    <t>MDI-PREVIC-052</t>
  </si>
  <si>
    <t>MDI-PREVIC-53</t>
  </si>
  <si>
    <t>MDI-PREVIC-54</t>
  </si>
  <si>
    <t>MDI-PREVIC-55</t>
  </si>
  <si>
    <t>MDI-PREVIC-56</t>
  </si>
  <si>
    <t>MDI-PREVIC-57</t>
  </si>
  <si>
    <t>MDI-PREVIC-58</t>
  </si>
  <si>
    <t>MDI-PREVIC-59</t>
  </si>
  <si>
    <t>MDI-PREVIC-60</t>
  </si>
  <si>
    <t>MDI-PREVIC-61</t>
  </si>
  <si>
    <t>MDI-PREVIC-62</t>
  </si>
  <si>
    <t>MDI-PREVIC-63</t>
  </si>
  <si>
    <t>MDI-PREVIC-64</t>
  </si>
  <si>
    <t>MDI-PREVIC-65</t>
  </si>
  <si>
    <t>MDI-PREVIC-66</t>
  </si>
  <si>
    <t>MDI-PREVIC-67</t>
  </si>
  <si>
    <t>MDI-PREVIC-68</t>
  </si>
  <si>
    <t>MDI-PREVIC-69</t>
  </si>
  <si>
    <t>MDI-PREVIC-70</t>
  </si>
  <si>
    <t>MDI-PREVIC-71</t>
  </si>
  <si>
    <t>MDI-PREVIC-72</t>
  </si>
  <si>
    <t>MDI-PREVIC-73</t>
  </si>
  <si>
    <t>MDI-PREVIC-74</t>
  </si>
  <si>
    <t>MDI-PREVIC-75</t>
  </si>
  <si>
    <t>MDI-PREVIC-76</t>
  </si>
  <si>
    <t>MDI-PREVIC-77</t>
  </si>
  <si>
    <t>MDI-PREVIC-78</t>
  </si>
  <si>
    <t>MDI-PREVIC-79</t>
  </si>
  <si>
    <t>MDI-PREVIC-80</t>
  </si>
  <si>
    <t>MDI-PREVIC-81</t>
  </si>
  <si>
    <t>MDI-PREVIC-82</t>
  </si>
  <si>
    <t>MDI-PREVIC-83</t>
  </si>
  <si>
    <t>MDI-PREVIC-84</t>
  </si>
  <si>
    <t>MDI-PREVIC-085</t>
  </si>
  <si>
    <t>MDI-PREVIC-086</t>
  </si>
  <si>
    <t>MDI-PREVIC-087</t>
  </si>
  <si>
    <t>MDI-PREVIC-088</t>
  </si>
  <si>
    <t>MDI-PREVIC-089</t>
  </si>
  <si>
    <t>MDI-PREVIC-090</t>
  </si>
  <si>
    <t>MDI-PREVIC-091</t>
  </si>
  <si>
    <t>MDI-PREVIC-092</t>
  </si>
  <si>
    <t>MDI-PREVIC-093</t>
  </si>
  <si>
    <t>MDI-PREVIC-094</t>
  </si>
  <si>
    <t>MDI-PREVIC-095</t>
  </si>
  <si>
    <t>MDI-PREVIC-096</t>
  </si>
  <si>
    <t>MDI-PREVIC-097</t>
  </si>
  <si>
    <t>MDI-PREVIC-098</t>
  </si>
  <si>
    <t>MDI-PREVIC-099</t>
  </si>
  <si>
    <t>MDI-PREVIC-0100</t>
  </si>
  <si>
    <t>MDI-PREVIC-0101</t>
  </si>
  <si>
    <t>MDI-PREVIC-0102</t>
  </si>
  <si>
    <t>MDI-PREVIC-0103</t>
  </si>
  <si>
    <t>MDI-PREVIC-0104</t>
  </si>
  <si>
    <t>MDI-PREVIC-0105</t>
  </si>
  <si>
    <t>MDI-PREVIC-0106</t>
  </si>
  <si>
    <t>MDI-PREVIC-0107</t>
  </si>
  <si>
    <t>MDI-PREVIC-0108</t>
  </si>
  <si>
    <t>MDI-PREVIC-0109</t>
  </si>
  <si>
    <t>MDI-PREVIC-0110</t>
  </si>
  <si>
    <t>MDI-PREVIC-0111</t>
  </si>
  <si>
    <t>MDI-PREVIC-0112</t>
  </si>
  <si>
    <t>MDI-PREVIC-0113</t>
  </si>
  <si>
    <t>MDI-PREVIC-0114</t>
  </si>
  <si>
    <t>MDI-PREVIC-0115</t>
  </si>
  <si>
    <t>MDI-PREVIC-0116</t>
  </si>
  <si>
    <t>MDI-PREVIC-0117</t>
  </si>
  <si>
    <t>MDI-PREVIC-0118</t>
  </si>
  <si>
    <t>MDI-PREVIC-0119</t>
  </si>
  <si>
    <t>MDI-PREVIC-0120</t>
  </si>
  <si>
    <t>MDI-PREVIC-0121</t>
  </si>
  <si>
    <t>MDI-PREVIC-0122</t>
  </si>
  <si>
    <t>MDI-PREVIC-0123</t>
  </si>
  <si>
    <t>MDI-PREVIC-0124</t>
  </si>
  <si>
    <t>MDI-PREVIC-0125</t>
  </si>
  <si>
    <t>MDI-PREVIC-0126</t>
  </si>
  <si>
    <t>MDI-PREVIC-0127</t>
  </si>
  <si>
    <t>MDI-PREVIC-0128</t>
  </si>
  <si>
    <t>MDI-PREVIC-0129</t>
  </si>
  <si>
    <t>MDI-PREVIC-0130</t>
  </si>
  <si>
    <t>MDI-PREVIC-0131</t>
  </si>
  <si>
    <t>MDI-PREVIC-0132</t>
  </si>
  <si>
    <t>MDI-PREVIC-0133</t>
  </si>
  <si>
    <t>MDI-PREVIC-0134</t>
  </si>
  <si>
    <t>Infraestructura</t>
  </si>
  <si>
    <t>PROGRAMACIÓN ANUAL DE LA POLÍTICA PÚBLICA DE GASTO NO PERMANENTE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</si>
</sst>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 * #,##0_ ;_ * \-#,##0_ ;_ * &quot;-&quot;??_ ;_ @_ "/>
    <numFmt numFmtId="167" formatCode="#,##0_ ;\-#,##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4" borderId="13" xfId="0" applyFill="1" applyBorder="1" applyAlignment="1">
      <alignment horizontal="centerContinuous" vertical="center"/>
    </xf>
    <xf numFmtId="0" fontId="0" fillId="4" borderId="13" xfId="0" applyFill="1" applyBorder="1" applyAlignment="1">
      <alignment horizontal="center" vertical="center"/>
    </xf>
    <xf numFmtId="43" fontId="0" fillId="0" borderId="0" xfId="1" applyFont="1" applyFill="1"/>
    <xf numFmtId="0" fontId="8" fillId="4" borderId="20" xfId="0" applyFont="1" applyFill="1" applyBorder="1" applyAlignment="1">
      <alignment horizontal="centerContinuous" vertical="center"/>
    </xf>
    <xf numFmtId="0" fontId="8" fillId="4" borderId="20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2" borderId="22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/>
    </xf>
    <xf numFmtId="49" fontId="7" fillId="13" borderId="14" xfId="0" applyNumberFormat="1" applyFont="1" applyFill="1" applyBorder="1" applyAlignment="1">
      <alignment horizontal="center" vertical="center" wrapText="1"/>
    </xf>
    <xf numFmtId="49" fontId="7" fillId="13" borderId="14" xfId="0" applyNumberFormat="1" applyFont="1" applyFill="1" applyBorder="1" applyAlignment="1">
      <alignment horizontal="center" vertical="center"/>
    </xf>
    <xf numFmtId="49" fontId="7" fillId="14" borderId="14" xfId="0" applyNumberFormat="1" applyFont="1" applyFill="1" applyBorder="1" applyAlignment="1">
      <alignment horizontal="center" vertical="center" wrapText="1"/>
    </xf>
    <xf numFmtId="49" fontId="7" fillId="14" borderId="14" xfId="0" applyNumberFormat="1" applyFont="1" applyFill="1" applyBorder="1" applyAlignment="1">
      <alignment horizontal="center" vertical="center"/>
    </xf>
    <xf numFmtId="0" fontId="7" fillId="14" borderId="14" xfId="0" applyFont="1" applyFill="1" applyBorder="1" applyAlignment="1">
      <alignment horizontal="center" vertical="center" wrapText="1"/>
    </xf>
    <xf numFmtId="43" fontId="7" fillId="11" borderId="14" xfId="3" applyFont="1" applyFill="1" applyBorder="1" applyAlignment="1">
      <alignment horizontal="center" vertical="center" wrapText="1"/>
    </xf>
    <xf numFmtId="44" fontId="7" fillId="11" borderId="14" xfId="2" applyFont="1" applyFill="1" applyBorder="1" applyAlignment="1">
      <alignment horizontal="center" vertical="center" wrapText="1"/>
    </xf>
    <xf numFmtId="43" fontId="8" fillId="4" borderId="21" xfId="3" applyFont="1" applyFill="1" applyBorder="1" applyAlignment="1">
      <alignment horizontal="center" vertical="center" wrapText="1"/>
    </xf>
    <xf numFmtId="43" fontId="8" fillId="4" borderId="14" xfId="3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49" fontId="11" fillId="0" borderId="14" xfId="3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43" fontId="9" fillId="0" borderId="20" xfId="1" applyFont="1" applyFill="1" applyBorder="1" applyAlignment="1">
      <alignment horizontal="center" vertical="center" wrapText="1"/>
    </xf>
    <xf numFmtId="44" fontId="9" fillId="0" borderId="14" xfId="2" applyFont="1" applyBorder="1" applyAlignment="1">
      <alignment horizontal="center" vertical="center" wrapText="1"/>
    </xf>
    <xf numFmtId="44" fontId="12" fillId="0" borderId="14" xfId="4" applyFont="1" applyFill="1" applyBorder="1" applyAlignment="1" applyProtection="1">
      <alignment horizontal="center" vertical="center" wrapText="1"/>
    </xf>
    <xf numFmtId="44" fontId="9" fillId="0" borderId="20" xfId="4" applyFont="1" applyFill="1" applyBorder="1" applyAlignment="1">
      <alignment vertical="center"/>
    </xf>
    <xf numFmtId="43" fontId="13" fillId="0" borderId="14" xfId="3" applyFont="1" applyFill="1" applyBorder="1" applyAlignment="1">
      <alignment horizontal="center" vertical="center"/>
    </xf>
    <xf numFmtId="43" fontId="9" fillId="0" borderId="14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3" fontId="9" fillId="0" borderId="14" xfId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49" fontId="9" fillId="0" borderId="14" xfId="3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44" fontId="9" fillId="0" borderId="20" xfId="2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3" applyNumberFormat="1" applyFont="1" applyFill="1" applyBorder="1" applyAlignment="1">
      <alignment horizontal="center" vertical="center"/>
    </xf>
    <xf numFmtId="44" fontId="9" fillId="0" borderId="14" xfId="4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3" fontId="10" fillId="0" borderId="14" xfId="1" applyFont="1" applyFill="1" applyBorder="1" applyAlignment="1">
      <alignment horizontal="center" vertical="center" wrapText="1"/>
    </xf>
    <xf numFmtId="44" fontId="10" fillId="0" borderId="14" xfId="2" applyFont="1" applyBorder="1" applyAlignment="1">
      <alignment horizontal="center" vertical="center" wrapText="1"/>
    </xf>
    <xf numFmtId="44" fontId="12" fillId="0" borderId="14" xfId="2" applyFont="1" applyFill="1" applyBorder="1" applyAlignment="1">
      <alignment horizontal="center" vertical="center" wrapText="1"/>
    </xf>
    <xf numFmtId="44" fontId="9" fillId="0" borderId="13" xfId="4" applyFont="1" applyFill="1" applyBorder="1" applyAlignment="1">
      <alignment vertical="center"/>
    </xf>
    <xf numFmtId="164" fontId="10" fillId="0" borderId="14" xfId="5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12" fillId="0" borderId="14" xfId="5" applyNumberFormat="1" applyFont="1" applyFill="1" applyBorder="1" applyAlignment="1" applyProtection="1">
      <alignment horizontal="center" vertical="center" wrapText="1"/>
    </xf>
    <xf numFmtId="44" fontId="10" fillId="0" borderId="14" xfId="2" applyFont="1" applyFill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4" fontId="12" fillId="0" borderId="20" xfId="4" applyFont="1" applyFill="1" applyBorder="1" applyAlignment="1" applyProtection="1">
      <alignment horizontal="center" vertical="center" wrapText="1"/>
    </xf>
    <xf numFmtId="43" fontId="10" fillId="0" borderId="14" xfId="3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43" fontId="10" fillId="0" borderId="20" xfId="3" applyFont="1" applyFill="1" applyBorder="1" applyAlignment="1">
      <alignment horizontal="center" vertical="center" wrapText="1"/>
    </xf>
    <xf numFmtId="44" fontId="12" fillId="0" borderId="20" xfId="2" applyFont="1" applyFill="1" applyBorder="1" applyAlignment="1" applyProtection="1">
      <alignment horizontal="center" vertical="center" wrapText="1"/>
    </xf>
    <xf numFmtId="166" fontId="9" fillId="0" borderId="20" xfId="3" applyNumberFormat="1" applyFont="1" applyFill="1" applyBorder="1" applyAlignment="1">
      <alignment horizontal="center" vertical="center" wrapText="1"/>
    </xf>
    <xf numFmtId="44" fontId="9" fillId="15" borderId="14" xfId="2" applyFont="1" applyFill="1" applyBorder="1" applyAlignment="1">
      <alignment horizontal="center" vertical="center" wrapText="1"/>
    </xf>
    <xf numFmtId="44" fontId="9" fillId="15" borderId="20" xfId="2" applyFont="1" applyFill="1" applyBorder="1" applyAlignment="1">
      <alignment horizontal="center" vertical="center" wrapText="1"/>
    </xf>
    <xf numFmtId="49" fontId="9" fillId="0" borderId="20" xfId="3" applyNumberFormat="1" applyFont="1" applyFill="1" applyBorder="1" applyAlignment="1">
      <alignment horizontal="center" vertical="center" wrapText="1"/>
    </xf>
    <xf numFmtId="43" fontId="9" fillId="0" borderId="20" xfId="3" applyFont="1" applyFill="1" applyBorder="1" applyAlignment="1">
      <alignment horizontal="center" vertical="center" wrapText="1"/>
    </xf>
    <xf numFmtId="49" fontId="9" fillId="0" borderId="14" xfId="3" applyNumberFormat="1" applyFont="1" applyFill="1" applyBorder="1" applyAlignment="1">
      <alignment horizontal="center" vertical="center" wrapText="1"/>
    </xf>
    <xf numFmtId="44" fontId="11" fillId="0" borderId="14" xfId="2" applyFont="1" applyFill="1" applyBorder="1" applyAlignment="1">
      <alignment horizontal="center" vertical="center" wrapText="1"/>
    </xf>
    <xf numFmtId="49" fontId="9" fillId="0" borderId="20" xfId="1" applyNumberFormat="1" applyFont="1" applyFill="1" applyBorder="1" applyAlignment="1">
      <alignment horizontal="center" vertical="center" wrapText="1"/>
    </xf>
    <xf numFmtId="49" fontId="9" fillId="0" borderId="14" xfId="1" applyNumberFormat="1" applyFont="1" applyFill="1" applyBorder="1" applyAlignment="1">
      <alignment horizontal="center" vertical="center" wrapText="1"/>
    </xf>
    <xf numFmtId="43" fontId="9" fillId="0" borderId="14" xfId="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3" fontId="9" fillId="0" borderId="14" xfId="2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3" xfId="0" applyFont="1" applyBorder="1" applyAlignment="1">
      <alignment horizontal="left" wrapText="1"/>
    </xf>
    <xf numFmtId="0" fontId="11" fillId="0" borderId="24" xfId="0" applyFont="1" applyBorder="1" applyAlignment="1">
      <alignment wrapText="1"/>
    </xf>
    <xf numFmtId="0" fontId="14" fillId="0" borderId="24" xfId="0" applyFont="1" applyBorder="1" applyAlignment="1">
      <alignment horizontal="left" wrapText="1"/>
    </xf>
    <xf numFmtId="0" fontId="11" fillId="0" borderId="24" xfId="0" applyFont="1" applyBorder="1" applyAlignment="1">
      <alignment horizontal="center" wrapText="1"/>
    </xf>
    <xf numFmtId="0" fontId="11" fillId="0" borderId="24" xfId="0" applyFont="1" applyBorder="1" applyAlignment="1">
      <alignment horizontal="left" wrapText="1"/>
    </xf>
    <xf numFmtId="0" fontId="10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166" fontId="9" fillId="0" borderId="25" xfId="3" applyNumberFormat="1" applyFont="1" applyFill="1" applyBorder="1" applyAlignment="1">
      <alignment horizontal="center" vertical="center" wrapText="1"/>
    </xf>
    <xf numFmtId="44" fontId="9" fillId="15" borderId="13" xfId="2" applyFont="1" applyFill="1" applyBorder="1" applyAlignment="1">
      <alignment horizontal="center" vertical="center" wrapText="1"/>
    </xf>
    <xf numFmtId="43" fontId="13" fillId="0" borderId="13" xfId="3" applyFont="1" applyFill="1" applyBorder="1" applyAlignment="1">
      <alignment horizontal="center" vertical="center"/>
    </xf>
    <xf numFmtId="166" fontId="9" fillId="0" borderId="14" xfId="3" applyNumberFormat="1" applyFont="1" applyFill="1" applyBorder="1" applyAlignment="1">
      <alignment horizontal="center" vertical="center" wrapText="1"/>
    </xf>
    <xf numFmtId="43" fontId="9" fillId="0" borderId="20" xfId="6" applyFont="1" applyFill="1" applyBorder="1" applyAlignment="1">
      <alignment horizontal="center" vertical="center" wrapText="1"/>
    </xf>
    <xf numFmtId="44" fontId="9" fillId="0" borderId="14" xfId="7" applyFont="1" applyBorder="1" applyAlignment="1">
      <alignment horizontal="center" vertical="center" wrapText="1"/>
    </xf>
    <xf numFmtId="43" fontId="13" fillId="0" borderId="14" xfId="6" applyFont="1" applyFill="1" applyBorder="1" applyAlignment="1">
      <alignment horizontal="center" vertical="center"/>
    </xf>
    <xf numFmtId="43" fontId="9" fillId="0" borderId="14" xfId="3" applyFont="1" applyFill="1" applyBorder="1" applyAlignment="1">
      <alignment vertical="center" wrapText="1"/>
    </xf>
    <xf numFmtId="4" fontId="9" fillId="0" borderId="20" xfId="3" applyNumberFormat="1" applyFont="1" applyFill="1" applyBorder="1" applyAlignment="1">
      <alignment horizontal="right" vertical="center" wrapText="1"/>
    </xf>
    <xf numFmtId="167" fontId="9" fillId="0" borderId="14" xfId="3" applyNumberFormat="1" applyFont="1" applyFill="1" applyBorder="1" applyAlignment="1">
      <alignment horizontal="right" vertical="center" wrapText="1"/>
    </xf>
    <xf numFmtId="0" fontId="9" fillId="15" borderId="20" xfId="0" applyFont="1" applyFill="1" applyBorder="1" applyAlignment="1">
      <alignment horizontal="center" vertical="center" wrapText="1"/>
    </xf>
    <xf numFmtId="43" fontId="9" fillId="15" borderId="20" xfId="3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2" applyFont="1"/>
    <xf numFmtId="0" fontId="5" fillId="2" borderId="26" xfId="0" applyFont="1" applyFill="1" applyBorder="1" applyAlignment="1">
      <alignment horizontal="center" vertical="center" wrapText="1"/>
    </xf>
    <xf numFmtId="0" fontId="7" fillId="11" borderId="22" xfId="0" applyFont="1" applyFill="1" applyBorder="1" applyAlignment="1">
      <alignment horizontal="center" vertical="center" wrapText="1"/>
    </xf>
    <xf numFmtId="164" fontId="5" fillId="2" borderId="30" xfId="0" applyNumberFormat="1" applyFont="1" applyFill="1" applyBorder="1" applyAlignment="1">
      <alignment vertical="center"/>
    </xf>
    <xf numFmtId="164" fontId="5" fillId="2" borderId="31" xfId="0" applyNumberFormat="1" applyFont="1" applyFill="1" applyBorder="1" applyAlignment="1">
      <alignment vertical="center"/>
    </xf>
    <xf numFmtId="164" fontId="5" fillId="2" borderId="32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4" fontId="12" fillId="0" borderId="22" xfId="4" applyFont="1" applyFill="1" applyBorder="1" applyAlignment="1" applyProtection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4" fontId="12" fillId="0" borderId="21" xfId="4" applyFont="1" applyFill="1" applyBorder="1" applyAlignment="1" applyProtection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44" fontId="12" fillId="0" borderId="37" xfId="4" applyFont="1" applyFill="1" applyBorder="1" applyAlignment="1" applyProtection="1">
      <alignment horizontal="center" vertical="center" wrapText="1"/>
    </xf>
    <xf numFmtId="44" fontId="12" fillId="0" borderId="38" xfId="4" applyFont="1" applyFill="1" applyBorder="1" applyAlignment="1" applyProtection="1">
      <alignment horizontal="center" vertical="center" wrapText="1"/>
    </xf>
    <xf numFmtId="44" fontId="12" fillId="0" borderId="11" xfId="4" applyFont="1" applyFill="1" applyBorder="1" applyAlignment="1" applyProtection="1">
      <alignment horizontal="center" vertical="center" wrapText="1"/>
    </xf>
    <xf numFmtId="44" fontId="12" fillId="0" borderId="12" xfId="4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44" fontId="12" fillId="0" borderId="26" xfId="4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44" fontId="12" fillId="0" borderId="27" xfId="4" applyFont="1" applyFill="1" applyBorder="1" applyAlignment="1" applyProtection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2" fillId="16" borderId="0" xfId="0" applyFont="1" applyFill="1" applyAlignment="1">
      <alignment horizontal="center"/>
    </xf>
    <xf numFmtId="0" fontId="2" fillId="16" borderId="0" xfId="0" applyFont="1" applyFill="1"/>
    <xf numFmtId="49" fontId="0" fillId="0" borderId="0" xfId="0" applyNumberFormat="1"/>
    <xf numFmtId="49" fontId="0" fillId="0" borderId="0" xfId="0" quotePrefix="1" applyNumberFormat="1"/>
    <xf numFmtId="0" fontId="0" fillId="17" borderId="0" xfId="0" applyFill="1" applyAlignment="1">
      <alignment horizontal="center" vertical="center"/>
    </xf>
    <xf numFmtId="0" fontId="0" fillId="17" borderId="0" xfId="0" quotePrefix="1" applyFill="1"/>
    <xf numFmtId="0" fontId="0" fillId="17" borderId="0" xfId="0" applyFill="1"/>
    <xf numFmtId="0" fontId="0" fillId="0" borderId="0" xfId="0" quotePrefix="1"/>
    <xf numFmtId="0" fontId="1" fillId="0" borderId="0" xfId="9" applyAlignment="1">
      <alignment horizontal="center"/>
    </xf>
    <xf numFmtId="0" fontId="0" fillId="0" borderId="0" xfId="9" applyFont="1"/>
    <xf numFmtId="0" fontId="1" fillId="0" borderId="0" xfId="9"/>
    <xf numFmtId="0" fontId="0" fillId="18" borderId="0" xfId="0" applyFill="1" applyAlignment="1">
      <alignment horizontal="center" vertical="center"/>
    </xf>
    <xf numFmtId="0" fontId="0" fillId="18" borderId="0" xfId="0" applyFill="1"/>
    <xf numFmtId="43" fontId="0" fillId="0" borderId="0" xfId="3" applyFont="1" applyFill="1" applyBorder="1" applyAlignment="1"/>
    <xf numFmtId="43" fontId="0" fillId="0" borderId="0" xfId="3" applyFont="1" applyBorder="1" applyAlignment="1"/>
    <xf numFmtId="2" fontId="0" fillId="0" borderId="0" xfId="3" applyNumberFormat="1" applyFont="1" applyBorder="1" applyAlignment="1"/>
    <xf numFmtId="44" fontId="12" fillId="0" borderId="16" xfId="4" applyFont="1" applyFill="1" applyBorder="1" applyAlignment="1" applyProtection="1">
      <alignment horizontal="center" vertical="center" wrapText="1"/>
    </xf>
    <xf numFmtId="43" fontId="8" fillId="4" borderId="30" xfId="3" applyFont="1" applyFill="1" applyBorder="1" applyAlignment="1">
      <alignment horizontal="center" vertical="center"/>
    </xf>
    <xf numFmtId="43" fontId="8" fillId="4" borderId="31" xfId="3" applyFont="1" applyFill="1" applyBorder="1" applyAlignment="1">
      <alignment horizontal="center" vertical="center"/>
    </xf>
    <xf numFmtId="43" fontId="8" fillId="4" borderId="32" xfId="3" applyFont="1" applyFill="1" applyBorder="1" applyAlignment="1">
      <alignment horizontal="center" vertical="center"/>
    </xf>
    <xf numFmtId="44" fontId="8" fillId="4" borderId="28" xfId="4" applyFont="1" applyFill="1" applyBorder="1" applyAlignment="1">
      <alignment horizontal="center" vertical="center"/>
    </xf>
    <xf numFmtId="43" fontId="0" fillId="0" borderId="42" xfId="3" applyFont="1" applyBorder="1" applyAlignment="1"/>
    <xf numFmtId="43" fontId="13" fillId="0" borderId="20" xfId="3" applyFont="1" applyFill="1" applyBorder="1" applyAlignment="1">
      <alignment horizontal="center" vertical="center"/>
    </xf>
    <xf numFmtId="43" fontId="8" fillId="4" borderId="28" xfId="3" applyFont="1" applyFill="1" applyBorder="1" applyAlignment="1">
      <alignment horizontal="center" vertical="center"/>
    </xf>
    <xf numFmtId="43" fontId="6" fillId="3" borderId="32" xfId="3" applyFont="1" applyFill="1" applyBorder="1" applyAlignment="1">
      <alignment horizontal="center" vertical="center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vertical="center"/>
    </xf>
    <xf numFmtId="164" fontId="5" fillId="2" borderId="43" xfId="0" applyNumberFormat="1" applyFont="1" applyFill="1" applyBorder="1" applyAlignment="1">
      <alignment vertical="center"/>
    </xf>
    <xf numFmtId="0" fontId="7" fillId="14" borderId="44" xfId="0" applyFont="1" applyFill="1" applyBorder="1" applyAlignment="1">
      <alignment horizontal="center" vertical="center" wrapText="1"/>
    </xf>
    <xf numFmtId="0" fontId="7" fillId="14" borderId="45" xfId="0" applyFont="1" applyFill="1" applyBorder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7" fillId="14" borderId="47" xfId="0" applyFont="1" applyFill="1" applyBorder="1" applyAlignment="1">
      <alignment horizontal="center" vertical="center" wrapText="1"/>
    </xf>
    <xf numFmtId="0" fontId="7" fillId="14" borderId="4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11" fillId="0" borderId="14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0" fontId="0" fillId="0" borderId="14" xfId="0" applyBorder="1"/>
    <xf numFmtId="44" fontId="0" fillId="0" borderId="14" xfId="2" applyFont="1" applyBorder="1"/>
    <xf numFmtId="0" fontId="10" fillId="0" borderId="14" xfId="0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justify" vertical="center" wrapText="1"/>
    </xf>
    <xf numFmtId="166" fontId="9" fillId="0" borderId="14" xfId="1" applyNumberFormat="1" applyFont="1" applyFill="1" applyBorder="1" applyAlignment="1">
      <alignment horizontal="center" vertical="center" wrapText="1"/>
    </xf>
    <xf numFmtId="44" fontId="9" fillId="0" borderId="14" xfId="0" applyNumberFormat="1" applyFont="1" applyBorder="1" applyAlignment="1">
      <alignment horizontal="center" vertical="center" wrapText="1"/>
    </xf>
    <xf numFmtId="43" fontId="9" fillId="15" borderId="14" xfId="1" applyFont="1" applyFill="1" applyBorder="1" applyAlignment="1">
      <alignment horizontal="center" vertical="center" wrapText="1"/>
    </xf>
    <xf numFmtId="166" fontId="10" fillId="0" borderId="14" xfId="1" applyNumberFormat="1" applyFont="1" applyFill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49" fontId="10" fillId="0" borderId="14" xfId="3" applyNumberFormat="1" applyFont="1" applyFill="1" applyBorder="1" applyAlignment="1">
      <alignment horizontal="center" vertical="center"/>
    </xf>
    <xf numFmtId="44" fontId="10" fillId="0" borderId="14" xfId="4" applyFont="1" applyFill="1" applyBorder="1" applyAlignment="1">
      <alignment vertical="center"/>
    </xf>
    <xf numFmtId="49" fontId="10" fillId="0" borderId="25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4" fontId="10" fillId="0" borderId="21" xfId="4" applyFont="1" applyFill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49" fontId="10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left" vertical="center"/>
    </xf>
    <xf numFmtId="0" fontId="10" fillId="0" borderId="13" xfId="0" applyFont="1" applyBorder="1" applyAlignment="1">
      <alignment vertical="center"/>
    </xf>
    <xf numFmtId="49" fontId="10" fillId="0" borderId="13" xfId="3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44" fontId="0" fillId="0" borderId="13" xfId="2" applyFont="1" applyBorder="1"/>
    <xf numFmtId="44" fontId="12" fillId="0" borderId="51" xfId="4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44" fontId="12" fillId="15" borderId="14" xfId="2" applyFont="1" applyFill="1" applyBorder="1" applyAlignment="1">
      <alignment horizontal="center" vertical="center" wrapText="1"/>
    </xf>
    <xf numFmtId="43" fontId="10" fillId="15" borderId="14" xfId="1" applyFont="1" applyFill="1" applyBorder="1" applyAlignment="1">
      <alignment horizontal="center" vertical="center" wrapText="1"/>
    </xf>
    <xf numFmtId="43" fontId="10" fillId="15" borderId="14" xfId="0" applyNumberFormat="1" applyFont="1" applyFill="1" applyBorder="1" applyAlignment="1">
      <alignment horizontal="center" vertical="center" wrapText="1"/>
    </xf>
    <xf numFmtId="43" fontId="10" fillId="15" borderId="13" xfId="0" applyNumberFormat="1" applyFont="1" applyFill="1" applyBorder="1" applyAlignment="1">
      <alignment horizontal="center" vertical="center" wrapText="1"/>
    </xf>
    <xf numFmtId="44" fontId="9" fillId="15" borderId="14" xfId="4" applyFont="1" applyFill="1" applyBorder="1" applyAlignment="1">
      <alignment vertical="center"/>
    </xf>
    <xf numFmtId="44" fontId="12" fillId="15" borderId="37" xfId="4" applyFont="1" applyFill="1" applyBorder="1" applyAlignment="1" applyProtection="1">
      <alignment horizontal="center" vertical="center" wrapText="1"/>
    </xf>
    <xf numFmtId="44" fontId="12" fillId="15" borderId="50" xfId="4" applyFont="1" applyFill="1" applyBorder="1" applyAlignment="1" applyProtection="1">
      <alignment horizontal="center" vertical="center" wrapText="1"/>
    </xf>
    <xf numFmtId="44" fontId="12" fillId="15" borderId="14" xfId="4" applyFont="1" applyFill="1" applyBorder="1" applyAlignment="1" applyProtection="1">
      <alignment horizontal="center" vertical="center" wrapText="1"/>
    </xf>
    <xf numFmtId="44" fontId="12" fillId="15" borderId="29" xfId="4" applyFont="1" applyFill="1" applyBorder="1" applyAlignment="1" applyProtection="1">
      <alignment horizontal="center" vertical="center" wrapText="1"/>
    </xf>
    <xf numFmtId="49" fontId="2" fillId="6" borderId="20" xfId="0" applyNumberFormat="1" applyFont="1" applyFill="1" applyBorder="1" applyAlignment="1">
      <alignment horizontal="center" vertical="center"/>
    </xf>
    <xf numFmtId="43" fontId="2" fillId="6" borderId="20" xfId="3" applyFont="1" applyFill="1" applyBorder="1" applyAlignment="1">
      <alignment horizontal="center" vertical="center"/>
    </xf>
    <xf numFmtId="49" fontId="2" fillId="6" borderId="1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3" fontId="4" fillId="0" borderId="9" xfId="3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5" borderId="14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49" fontId="2" fillId="8" borderId="20" xfId="0" applyNumberFormat="1" applyFont="1" applyFill="1" applyBorder="1" applyAlignment="1">
      <alignment horizontal="center" vertical="center"/>
    </xf>
    <xf numFmtId="49" fontId="2" fillId="9" borderId="20" xfId="0" applyNumberFormat="1" applyFont="1" applyFill="1" applyBorder="1" applyAlignment="1">
      <alignment horizontal="center" vertical="center"/>
    </xf>
    <xf numFmtId="49" fontId="2" fillId="14" borderId="8" xfId="0" applyNumberFormat="1" applyFont="1" applyFill="1" applyBorder="1" applyAlignment="1">
      <alignment horizontal="center" vertical="center"/>
    </xf>
    <xf numFmtId="49" fontId="2" fillId="14" borderId="9" xfId="0" applyNumberFormat="1" applyFont="1" applyFill="1" applyBorder="1" applyAlignment="1">
      <alignment horizontal="center" vertical="center"/>
    </xf>
    <xf numFmtId="49" fontId="2" fillId="14" borderId="10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/>
    </xf>
    <xf numFmtId="0" fontId="10" fillId="0" borderId="20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vertical="center" wrapText="1"/>
    </xf>
    <xf numFmtId="49" fontId="12" fillId="0" borderId="14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49" fontId="12" fillId="0" borderId="25" xfId="0" applyNumberFormat="1" applyFont="1" applyFill="1" applyBorder="1" applyAlignment="1">
      <alignment horizontal="left" vertical="center"/>
    </xf>
    <xf numFmtId="0" fontId="9" fillId="0" borderId="20" xfId="0" applyFont="1" applyFill="1" applyBorder="1" applyAlignment="1">
      <alignment vertical="center" wrapText="1"/>
    </xf>
    <xf numFmtId="49" fontId="14" fillId="0" borderId="14" xfId="0" applyNumberFormat="1" applyFont="1" applyFill="1" applyBorder="1" applyAlignment="1">
      <alignment horizontal="left" vertical="center"/>
    </xf>
    <xf numFmtId="0" fontId="9" fillId="0" borderId="14" xfId="0" applyFont="1" applyFill="1" applyBorder="1" applyAlignment="1">
      <alignment vertical="center" wrapText="1"/>
    </xf>
    <xf numFmtId="10" fontId="5" fillId="2" borderId="31" xfId="10" applyNumberFormat="1" applyFont="1" applyFill="1" applyBorder="1" applyAlignment="1">
      <alignment horizontal="center" vertical="center"/>
    </xf>
    <xf numFmtId="10" fontId="12" fillId="0" borderId="40" xfId="10" applyNumberFormat="1" applyFont="1" applyFill="1" applyBorder="1" applyAlignment="1" applyProtection="1">
      <alignment horizontal="center" vertical="center" wrapText="1"/>
    </xf>
    <xf numFmtId="10" fontId="12" fillId="0" borderId="41" xfId="10" applyNumberFormat="1" applyFont="1" applyFill="1" applyBorder="1" applyAlignment="1" applyProtection="1">
      <alignment horizontal="center" vertical="center" wrapText="1"/>
    </xf>
  </cellXfs>
  <cellStyles count="11">
    <cellStyle name="Millares" xfId="1" builtinId="3"/>
    <cellStyle name="Millares 2" xfId="3" xr:uid="{7ECA215C-DBDD-4EAC-8F18-E1ADEE262AA4}"/>
    <cellStyle name="Millares 2 2" xfId="6" xr:uid="{64188DEF-3D5A-430C-86B0-67B9F685041A}"/>
    <cellStyle name="Millares 2 2 16" xfId="5" xr:uid="{27093229-FDCD-4475-9FC6-812492C14185}"/>
    <cellStyle name="Moneda" xfId="2" builtinId="4"/>
    <cellStyle name="Moneda 2" xfId="4" xr:uid="{2C27B68C-5525-45F0-B163-897303973858}"/>
    <cellStyle name="Moneda 2 2" xfId="8" xr:uid="{54BADF4B-DAE5-475F-94DD-C96B411A9BFB}"/>
    <cellStyle name="Moneda 5" xfId="7" xr:uid="{2F009088-C1BB-48C7-8C5D-FB7732E279B8}"/>
    <cellStyle name="Normal" xfId="0" builtinId="0"/>
    <cellStyle name="Normal 247" xfId="9" xr:uid="{8D9E8152-B610-4975-B0A4-B5817800B358}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25228</xdr:colOff>
      <xdr:row>0</xdr:row>
      <xdr:rowOff>35497</xdr:rowOff>
    </xdr:from>
    <xdr:to>
      <xdr:col>5</xdr:col>
      <xdr:colOff>1000124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106FF5-0F13-4C40-AF2B-D387E03C9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8" y="35497"/>
          <a:ext cx="6032671" cy="926527"/>
        </a:xfrm>
        <a:prstGeom prst="rect">
          <a:avLst/>
        </a:prstGeom>
      </xdr:spPr>
    </xdr:pic>
    <xdr:clientData/>
  </xdr:twoCellAnchor>
  <xdr:oneCellAnchor>
    <xdr:from>
      <xdr:col>33</xdr:col>
      <xdr:colOff>506730</xdr:colOff>
      <xdr:row>198</xdr:row>
      <xdr:rowOff>0</xdr:rowOff>
    </xdr:from>
    <xdr:ext cx="65" cy="172227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072CCD3-6177-4BA1-BE15-4165AD7A67DE}"/>
            </a:ext>
          </a:extLst>
        </xdr:cNvPr>
        <xdr:cNvSpPr txBox="1"/>
      </xdr:nvSpPr>
      <xdr:spPr>
        <a:xfrm>
          <a:off x="2574798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198</xdr:row>
      <xdr:rowOff>0</xdr:rowOff>
    </xdr:from>
    <xdr:ext cx="65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4FE413C-0A91-4690-BE7A-F8C8702C99AA}"/>
            </a:ext>
          </a:extLst>
        </xdr:cNvPr>
        <xdr:cNvSpPr txBox="1"/>
      </xdr:nvSpPr>
      <xdr:spPr>
        <a:xfrm>
          <a:off x="2574798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198</xdr:row>
      <xdr:rowOff>0</xdr:rowOff>
    </xdr:from>
    <xdr:ext cx="65" cy="172227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E7CD4D1-B0C3-4062-A0E1-33E03BCA82F9}"/>
            </a:ext>
          </a:extLst>
        </xdr:cNvPr>
        <xdr:cNvSpPr txBox="1"/>
      </xdr:nvSpPr>
      <xdr:spPr>
        <a:xfrm>
          <a:off x="2574798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198</xdr:row>
      <xdr:rowOff>0</xdr:rowOff>
    </xdr:from>
    <xdr:ext cx="65" cy="172227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2308A24-7903-4BBD-B3CC-2F2F4F7CB594}"/>
            </a:ext>
          </a:extLst>
        </xdr:cNvPr>
        <xdr:cNvSpPr txBox="1"/>
      </xdr:nvSpPr>
      <xdr:spPr>
        <a:xfrm>
          <a:off x="2574798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198</xdr:row>
      <xdr:rowOff>0</xdr:rowOff>
    </xdr:from>
    <xdr:ext cx="65" cy="17222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F420654-3F38-4A8C-AD6B-A857CC1F8218}"/>
            </a:ext>
          </a:extLst>
        </xdr:cNvPr>
        <xdr:cNvSpPr txBox="1"/>
      </xdr:nvSpPr>
      <xdr:spPr>
        <a:xfrm>
          <a:off x="2574798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200</xdr:row>
      <xdr:rowOff>0</xdr:rowOff>
    </xdr:from>
    <xdr:ext cx="65" cy="17222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4461DBC5-FD51-43B3-9452-CB6D31B11D2E}"/>
            </a:ext>
          </a:extLst>
        </xdr:cNvPr>
        <xdr:cNvSpPr txBox="1"/>
      </xdr:nvSpPr>
      <xdr:spPr>
        <a:xfrm>
          <a:off x="2574798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200</xdr:row>
      <xdr:rowOff>0</xdr:rowOff>
    </xdr:from>
    <xdr:ext cx="65" cy="17222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93DE5E8-BDDB-4AB4-86C8-A3F1860A9A31}"/>
            </a:ext>
          </a:extLst>
        </xdr:cNvPr>
        <xdr:cNvSpPr txBox="1"/>
      </xdr:nvSpPr>
      <xdr:spPr>
        <a:xfrm>
          <a:off x="2574798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200</xdr:row>
      <xdr:rowOff>0</xdr:rowOff>
    </xdr:from>
    <xdr:ext cx="65" cy="17222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BCB3809-ECE6-4A09-8717-B0A16010E1AC}"/>
            </a:ext>
          </a:extLst>
        </xdr:cNvPr>
        <xdr:cNvSpPr txBox="1"/>
      </xdr:nvSpPr>
      <xdr:spPr>
        <a:xfrm>
          <a:off x="2574798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33</xdr:col>
      <xdr:colOff>506730</xdr:colOff>
      <xdr:row>200</xdr:row>
      <xdr:rowOff>0</xdr:rowOff>
    </xdr:from>
    <xdr:ext cx="65" cy="17222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4451335-731A-406C-AF0F-58CCBDD455FC}"/>
            </a:ext>
          </a:extLst>
        </xdr:cNvPr>
        <xdr:cNvSpPr txBox="1"/>
      </xdr:nvSpPr>
      <xdr:spPr>
        <a:xfrm>
          <a:off x="2574798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D289C8D-E57D-4801-9E5C-B5A24AB934E7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BFD9676-1450-40DE-A88C-99346630FFA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A73A757F-E68C-4139-B54B-180EF213982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A051912F-34D2-43A6-91C6-C55815AA9EC8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CAFF438-AF97-42A8-8C2F-04A47632CAD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1895A657-F411-4C48-AB0F-FE9521890E0D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F48A4E42-52F9-437A-99E6-E09E82E57AE7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EF83FC4E-ED25-4144-A222-C433D026D0B1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38F06FEC-6869-46EE-8C22-CF6AB1AD824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DC0192CA-39AC-4F3B-AC06-CFAA9E0A154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C6D88EE9-9BB7-4311-9604-9EA8573E31A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CB6A4E7D-9C88-4B0B-B172-9F1ABD31ED37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1EBDADFF-A23C-4FD3-BF6C-DB1EE9C0F9BE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A979599-B593-48D0-8958-FDF863C0744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83183334-1C65-46E6-A716-F5A149B42D7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4F70C15F-A77B-40F5-B02D-ABD048EDBA15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CA2617DC-82B9-4A87-A007-49B065E74A92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E41D08C4-98D2-46B2-9266-FD321861F4B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3487818-4558-4D7B-AE3C-59EE33D10C65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C7C303F3-D7AB-49D4-B31E-F3BE35FE402F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83AA1DA0-467D-4587-B74E-8C472D6DA16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D5DAA18B-CB41-45C5-BFB5-7C44813F417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8B2F9565-66FD-4003-8F57-F2D5038BC0F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133DC008-82FC-4BEA-B324-B21518314B87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B2A4CFE-822F-4659-B537-E899B50F17F1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35F36351-2E4B-45BD-A52C-C07DB84BBBE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39" name="CuadroTexto 38">
          <a:extLst>
            <a:ext uri="{FF2B5EF4-FFF2-40B4-BE49-F238E27FC236}">
              <a16:creationId xmlns:a16="http://schemas.microsoft.com/office/drawing/2014/main" id="{2B93799C-46D3-43FE-B72A-411E2E568C9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0DE658E7-E46B-4D37-AC30-F13884333D9B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5025AB8A-D1B1-4632-B642-4F72888FE2B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8BD841A6-F004-417A-A98F-5E693B89D4F1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4B9F4BBC-4E9B-4612-97E4-7D89A4CA2E02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0AB02724-47C7-4D9C-95CC-71D86511C1A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02137716-EF87-439F-BF5B-2F02A03569DF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6" name="CuadroTexto 45">
          <a:extLst>
            <a:ext uri="{FF2B5EF4-FFF2-40B4-BE49-F238E27FC236}">
              <a16:creationId xmlns:a16="http://schemas.microsoft.com/office/drawing/2014/main" id="{9920AE13-912D-4226-9D77-369BAB47C0F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D5DC1902-A828-4B73-9F47-DD9B5753F88F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FF4F1905-CCAD-43D1-AA89-5D33F64D204C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D4487BA0-7C74-44BE-93B3-815AEA850422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0" name="CuadroTexto 49">
          <a:extLst>
            <a:ext uri="{FF2B5EF4-FFF2-40B4-BE49-F238E27FC236}">
              <a16:creationId xmlns:a16="http://schemas.microsoft.com/office/drawing/2014/main" id="{0AD6979E-C358-47CE-A9E6-68732E89BDE7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12051C10-317F-4F7E-89AC-B30383AB6D1F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2" name="CuadroTexto 51">
          <a:extLst>
            <a:ext uri="{FF2B5EF4-FFF2-40B4-BE49-F238E27FC236}">
              <a16:creationId xmlns:a16="http://schemas.microsoft.com/office/drawing/2014/main" id="{8F286B8D-5C6B-4E40-9533-59B4BD476CDB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E160E069-2FB2-432B-A467-CED34DD12EF1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4" name="CuadroTexto 53">
          <a:extLst>
            <a:ext uri="{FF2B5EF4-FFF2-40B4-BE49-F238E27FC236}">
              <a16:creationId xmlns:a16="http://schemas.microsoft.com/office/drawing/2014/main" id="{7ABAF98B-6DDA-4851-AA78-D13D49D5021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91AFA104-BC33-403C-8BEE-E59497F083AC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175AE83F-9D93-4465-AD1B-D9F9AC2C5A1B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CA42AD3A-94C9-4A05-8955-EB7D178F780C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8" name="CuadroTexto 57">
          <a:extLst>
            <a:ext uri="{FF2B5EF4-FFF2-40B4-BE49-F238E27FC236}">
              <a16:creationId xmlns:a16="http://schemas.microsoft.com/office/drawing/2014/main" id="{8824E95C-D67D-4911-8B27-64ADA4A10CD0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59" name="CuadroTexto 58">
          <a:extLst>
            <a:ext uri="{FF2B5EF4-FFF2-40B4-BE49-F238E27FC236}">
              <a16:creationId xmlns:a16="http://schemas.microsoft.com/office/drawing/2014/main" id="{A487A147-54A0-412E-B5ED-2E6B3191D79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id="{5253A4C6-7D31-4F70-A0D4-DED8C8B6988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42C65517-9E4F-4D24-9537-13F069B69335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2" name="CuadroTexto 61">
          <a:extLst>
            <a:ext uri="{FF2B5EF4-FFF2-40B4-BE49-F238E27FC236}">
              <a16:creationId xmlns:a16="http://schemas.microsoft.com/office/drawing/2014/main" id="{2EC8B5D0-3ABE-4B00-9E96-E3703FA1494B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17366834-51E3-4F7F-848E-618E3882AD18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4" name="CuadroTexto 63">
          <a:extLst>
            <a:ext uri="{FF2B5EF4-FFF2-40B4-BE49-F238E27FC236}">
              <a16:creationId xmlns:a16="http://schemas.microsoft.com/office/drawing/2014/main" id="{CCBD95A3-A34A-414F-80AB-83876168AB7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5" name="CuadroTexto 64">
          <a:extLst>
            <a:ext uri="{FF2B5EF4-FFF2-40B4-BE49-F238E27FC236}">
              <a16:creationId xmlns:a16="http://schemas.microsoft.com/office/drawing/2014/main" id="{B553950A-B211-4E82-9167-773F0EEA851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7F3DEB50-3248-49CC-9322-EFBD2B138E5A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41CD90B7-9FDD-4728-8386-B548C7FF329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8" name="CuadroTexto 67">
          <a:extLst>
            <a:ext uri="{FF2B5EF4-FFF2-40B4-BE49-F238E27FC236}">
              <a16:creationId xmlns:a16="http://schemas.microsoft.com/office/drawing/2014/main" id="{EE74679E-1774-42F7-B608-8F16CAC80563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4FC0A66C-6AD0-4FA8-9B6A-E228C123005F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70" name="CuadroTexto 69">
          <a:extLst>
            <a:ext uri="{FF2B5EF4-FFF2-40B4-BE49-F238E27FC236}">
              <a16:creationId xmlns:a16="http://schemas.microsoft.com/office/drawing/2014/main" id="{4213B9AC-8516-4E30-9B31-AC4F95EA94F9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71" name="CuadroTexto 70">
          <a:extLst>
            <a:ext uri="{FF2B5EF4-FFF2-40B4-BE49-F238E27FC236}">
              <a16:creationId xmlns:a16="http://schemas.microsoft.com/office/drawing/2014/main" id="{8CAB2C29-B78F-4091-8E99-ACC672C85934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198</xdr:row>
      <xdr:rowOff>0</xdr:rowOff>
    </xdr:from>
    <xdr:ext cx="65" cy="172227"/>
    <xdr:sp macro="" textlink="">
      <xdr:nvSpPr>
        <xdr:cNvPr id="72" name="CuadroTexto 71">
          <a:extLst>
            <a:ext uri="{FF2B5EF4-FFF2-40B4-BE49-F238E27FC236}">
              <a16:creationId xmlns:a16="http://schemas.microsoft.com/office/drawing/2014/main" id="{7A0BF1C6-D90B-4D09-B05E-7FAA65A89222}"/>
            </a:ext>
          </a:extLst>
        </xdr:cNvPr>
        <xdr:cNvSpPr txBox="1"/>
      </xdr:nvSpPr>
      <xdr:spPr>
        <a:xfrm>
          <a:off x="290436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DE807F31-E7B6-486D-8E75-D21F63170CA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177C9054-90B9-4DC1-9493-AE7202D785F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963BFFA2-4F5B-4C1F-BD39-1B63CBF6D78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8AFBD0C9-3848-44AB-BEDA-8A39ACD6EC3E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9D29A8A6-DE20-4E00-A955-A32FB1C321D4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8" name="CuadroTexto 77">
          <a:extLst>
            <a:ext uri="{FF2B5EF4-FFF2-40B4-BE49-F238E27FC236}">
              <a16:creationId xmlns:a16="http://schemas.microsoft.com/office/drawing/2014/main" id="{ED1B38D0-6FF3-464B-9EF9-F73A03191743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79" name="CuadroTexto 78">
          <a:extLst>
            <a:ext uri="{FF2B5EF4-FFF2-40B4-BE49-F238E27FC236}">
              <a16:creationId xmlns:a16="http://schemas.microsoft.com/office/drawing/2014/main" id="{EB490B02-11F2-402D-A370-284247D288D0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0" name="CuadroTexto 79">
          <a:extLst>
            <a:ext uri="{FF2B5EF4-FFF2-40B4-BE49-F238E27FC236}">
              <a16:creationId xmlns:a16="http://schemas.microsoft.com/office/drawing/2014/main" id="{3C7914D3-359B-45A6-9126-B33BF6E119E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id="{07D16277-943C-4709-8459-0FDDAEF7ADD3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75139EE4-090D-43AE-B6EA-495E1D9DFEF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3" name="CuadroTexto 82">
          <a:extLst>
            <a:ext uri="{FF2B5EF4-FFF2-40B4-BE49-F238E27FC236}">
              <a16:creationId xmlns:a16="http://schemas.microsoft.com/office/drawing/2014/main" id="{CC127ED0-3A96-4118-B6D5-F587B063ACD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0C65F90A-E9CF-4B3D-AD9C-3844C822967D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3660EDDD-2245-42AC-9B7E-BC99134E7E98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51E19E83-22EB-4AC3-ACC9-B9E0AAA34B38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8B05F98F-87B6-4FAA-BC59-276060D43C7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8" name="CuadroTexto 87">
          <a:extLst>
            <a:ext uri="{FF2B5EF4-FFF2-40B4-BE49-F238E27FC236}">
              <a16:creationId xmlns:a16="http://schemas.microsoft.com/office/drawing/2014/main" id="{1E3F256F-914D-4B11-9839-36FC6A86E00D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D68AB3C3-F6EA-4389-868A-CF311BFA15CE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B8A23B16-4769-41EA-A552-468F40987528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95060C28-2753-432C-B0A1-D99247FB68D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08E98F82-EF19-4D68-A42E-7EF0260A91B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103CA64C-4116-44C2-8453-40288182A172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4" name="CuadroTexto 93">
          <a:extLst>
            <a:ext uri="{FF2B5EF4-FFF2-40B4-BE49-F238E27FC236}">
              <a16:creationId xmlns:a16="http://schemas.microsoft.com/office/drawing/2014/main" id="{F982559E-35AA-49BE-ABEC-7AB32E005F6A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5" name="CuadroTexto 94">
          <a:extLst>
            <a:ext uri="{FF2B5EF4-FFF2-40B4-BE49-F238E27FC236}">
              <a16:creationId xmlns:a16="http://schemas.microsoft.com/office/drawing/2014/main" id="{A892F5EF-103E-4F95-BC2E-62106B57905F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6" name="CuadroTexto 95">
          <a:extLst>
            <a:ext uri="{FF2B5EF4-FFF2-40B4-BE49-F238E27FC236}">
              <a16:creationId xmlns:a16="http://schemas.microsoft.com/office/drawing/2014/main" id="{3E5531C0-628C-4305-BFC0-A890672B4EA6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98FA09CB-7A3C-4691-8C91-6140312C098D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8" name="CuadroTexto 97">
          <a:extLst>
            <a:ext uri="{FF2B5EF4-FFF2-40B4-BE49-F238E27FC236}">
              <a16:creationId xmlns:a16="http://schemas.microsoft.com/office/drawing/2014/main" id="{22837C84-CE61-4AB9-9243-9097680F5186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99" name="CuadroTexto 98">
          <a:extLst>
            <a:ext uri="{FF2B5EF4-FFF2-40B4-BE49-F238E27FC236}">
              <a16:creationId xmlns:a16="http://schemas.microsoft.com/office/drawing/2014/main" id="{6C237031-268C-40F4-8BDA-450CD477203B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0" name="CuadroTexto 99">
          <a:extLst>
            <a:ext uri="{FF2B5EF4-FFF2-40B4-BE49-F238E27FC236}">
              <a16:creationId xmlns:a16="http://schemas.microsoft.com/office/drawing/2014/main" id="{1C38C071-8844-4C87-9A16-3D1976CE76F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570A3D8E-3A6E-4C87-B807-0A8D933D49F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id="{FD6FD0B7-C6C2-49DF-8CD2-9DEA9069436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id="{A9D7AF40-10D0-49A8-BCF0-5447C8DCBD9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4" name="CuadroTexto 103">
          <a:extLst>
            <a:ext uri="{FF2B5EF4-FFF2-40B4-BE49-F238E27FC236}">
              <a16:creationId xmlns:a16="http://schemas.microsoft.com/office/drawing/2014/main" id="{B0102400-A3FB-4E64-9B2E-841FF055BF30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335910CF-485E-4A6C-A956-1704DDBE24C0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6" name="CuadroTexto 105">
          <a:extLst>
            <a:ext uri="{FF2B5EF4-FFF2-40B4-BE49-F238E27FC236}">
              <a16:creationId xmlns:a16="http://schemas.microsoft.com/office/drawing/2014/main" id="{431DF48D-5F7D-4982-A80D-49ACE193F725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7" name="CuadroTexto 106">
          <a:extLst>
            <a:ext uri="{FF2B5EF4-FFF2-40B4-BE49-F238E27FC236}">
              <a16:creationId xmlns:a16="http://schemas.microsoft.com/office/drawing/2014/main" id="{6013274E-C8D0-4F60-8C8F-C75606F71DC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8" name="CuadroTexto 107">
          <a:extLst>
            <a:ext uri="{FF2B5EF4-FFF2-40B4-BE49-F238E27FC236}">
              <a16:creationId xmlns:a16="http://schemas.microsoft.com/office/drawing/2014/main" id="{8C1B0E5A-F139-4CF9-9A3F-367216FA4E8E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925E939A-E8CF-464D-B953-B0A03118F88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0" name="CuadroTexto 109">
          <a:extLst>
            <a:ext uri="{FF2B5EF4-FFF2-40B4-BE49-F238E27FC236}">
              <a16:creationId xmlns:a16="http://schemas.microsoft.com/office/drawing/2014/main" id="{1AEA9F3F-CD9B-4DB0-8928-946895992464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1" name="CuadroTexto 110">
          <a:extLst>
            <a:ext uri="{FF2B5EF4-FFF2-40B4-BE49-F238E27FC236}">
              <a16:creationId xmlns:a16="http://schemas.microsoft.com/office/drawing/2014/main" id="{F5977E51-EC35-4E95-AE6F-CFD74EE83F6F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2" name="CuadroTexto 111">
          <a:extLst>
            <a:ext uri="{FF2B5EF4-FFF2-40B4-BE49-F238E27FC236}">
              <a16:creationId xmlns:a16="http://schemas.microsoft.com/office/drawing/2014/main" id="{48CD0E06-3C28-40EE-B9B0-58A1F531A1FF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0DC3B463-27BD-4633-AC1C-67D2E2E9C628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4" name="CuadroTexto 113">
          <a:extLst>
            <a:ext uri="{FF2B5EF4-FFF2-40B4-BE49-F238E27FC236}">
              <a16:creationId xmlns:a16="http://schemas.microsoft.com/office/drawing/2014/main" id="{AE6E620A-9D45-491B-A8B8-13FABB15C349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33A04384-3BFC-4CB7-85BA-65FBDAD588C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EEDED7B8-79B5-455E-A533-B58C99F495BB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21564748-5548-4180-BD1E-7E6A545AFEEB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7CD3D588-2AC3-442A-96D2-B54DAC2552C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19" name="CuadroTexto 118">
          <a:extLst>
            <a:ext uri="{FF2B5EF4-FFF2-40B4-BE49-F238E27FC236}">
              <a16:creationId xmlns:a16="http://schemas.microsoft.com/office/drawing/2014/main" id="{05F5F829-59A7-487E-AEF2-F87FB2B50684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0" name="CuadroTexto 119">
          <a:extLst>
            <a:ext uri="{FF2B5EF4-FFF2-40B4-BE49-F238E27FC236}">
              <a16:creationId xmlns:a16="http://schemas.microsoft.com/office/drawing/2014/main" id="{80083B80-7EAE-430E-BBC2-A039875F31F3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9A3EBA49-A398-4346-968C-15471EF26042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2" name="CuadroTexto 121">
          <a:extLst>
            <a:ext uri="{FF2B5EF4-FFF2-40B4-BE49-F238E27FC236}">
              <a16:creationId xmlns:a16="http://schemas.microsoft.com/office/drawing/2014/main" id="{1D3AD3F9-1730-42AC-AB33-598D873E077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id="{5073F4E1-AE95-4E89-A233-7BADF6530CD3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FDD1F55B-C5B1-4AA9-A7C6-9ABD6FD4CF36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EA3ABDD5-C878-4E3F-A866-00F5C7C53A1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6" name="CuadroTexto 125">
          <a:extLst>
            <a:ext uri="{FF2B5EF4-FFF2-40B4-BE49-F238E27FC236}">
              <a16:creationId xmlns:a16="http://schemas.microsoft.com/office/drawing/2014/main" id="{7DEE1B26-3FD2-419B-BF0B-7A48A116D43D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527CE333-E513-432B-BF94-12C498C58DFD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A55DE51-D4C1-4CBF-BE58-D8804BA745E0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28B6AE94-2246-4C27-A168-45BBA002D827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30" name="CuadroTexto 129">
          <a:extLst>
            <a:ext uri="{FF2B5EF4-FFF2-40B4-BE49-F238E27FC236}">
              <a16:creationId xmlns:a16="http://schemas.microsoft.com/office/drawing/2014/main" id="{F1402945-B6A0-4C50-80FC-64A29820BF91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A28641CD-42F5-4B43-B3DA-707AE3F879E6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37</xdr:col>
      <xdr:colOff>506730</xdr:colOff>
      <xdr:row>200</xdr:row>
      <xdr:rowOff>0</xdr:rowOff>
    </xdr:from>
    <xdr:ext cx="65" cy="172227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4B1BD655-EF0B-43A0-AEB1-5107305283FC}"/>
            </a:ext>
          </a:extLst>
        </xdr:cNvPr>
        <xdr:cNvSpPr txBox="1"/>
      </xdr:nvSpPr>
      <xdr:spPr>
        <a:xfrm>
          <a:off x="290436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3" name="CuadroTexto 132">
          <a:extLst>
            <a:ext uri="{FF2B5EF4-FFF2-40B4-BE49-F238E27FC236}">
              <a16:creationId xmlns:a16="http://schemas.microsoft.com/office/drawing/2014/main" id="{4FA28F4D-4FDF-4AD2-ABC8-C4A1A391593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B74BE3FF-5CA8-4ED6-9439-C00564859D86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A3845A11-1CF7-4EEC-832F-D2C837C418AC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6" name="CuadroTexto 135">
          <a:extLst>
            <a:ext uri="{FF2B5EF4-FFF2-40B4-BE49-F238E27FC236}">
              <a16:creationId xmlns:a16="http://schemas.microsoft.com/office/drawing/2014/main" id="{1BF3668D-4230-4E3C-9864-CBBBD35AE4E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58584100-A8B1-4A07-A03D-FE7DFA238FF2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8" name="CuadroTexto 137">
          <a:extLst>
            <a:ext uri="{FF2B5EF4-FFF2-40B4-BE49-F238E27FC236}">
              <a16:creationId xmlns:a16="http://schemas.microsoft.com/office/drawing/2014/main" id="{5BA2637A-5F8A-448A-82EA-E1E22556EFC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8A8CF77B-18A1-4A85-ABCE-38B1C9B708F0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0" name="CuadroTexto 139">
          <a:extLst>
            <a:ext uri="{FF2B5EF4-FFF2-40B4-BE49-F238E27FC236}">
              <a16:creationId xmlns:a16="http://schemas.microsoft.com/office/drawing/2014/main" id="{3DF01CEA-0744-4C31-B830-DE21761A4008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1" name="CuadroTexto 140">
          <a:extLst>
            <a:ext uri="{FF2B5EF4-FFF2-40B4-BE49-F238E27FC236}">
              <a16:creationId xmlns:a16="http://schemas.microsoft.com/office/drawing/2014/main" id="{A1955AE0-E3C2-48A9-AFB1-3469B8F755DA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2" name="CuadroTexto 141">
          <a:extLst>
            <a:ext uri="{FF2B5EF4-FFF2-40B4-BE49-F238E27FC236}">
              <a16:creationId xmlns:a16="http://schemas.microsoft.com/office/drawing/2014/main" id="{E49E4BDD-0D6C-405F-9937-3909868FE1B0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71C364D0-0BC9-461D-B674-6A2573B2DCA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6959AAE1-6559-47D6-9B89-09C88C9088E9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27F86473-401D-45BA-953A-04DF7ED1C068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6" name="CuadroTexto 145">
          <a:extLst>
            <a:ext uri="{FF2B5EF4-FFF2-40B4-BE49-F238E27FC236}">
              <a16:creationId xmlns:a16="http://schemas.microsoft.com/office/drawing/2014/main" id="{393CE9C0-1358-41AE-9503-26F5FABB4EF3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6C8CEFBC-0848-431C-AAB5-A94819ED649B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35323A1A-4AC0-41F7-84D2-80190A47578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5A309AD6-F482-48FC-8129-1A18ED013B3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0" name="CuadroTexto 149">
          <a:extLst>
            <a:ext uri="{FF2B5EF4-FFF2-40B4-BE49-F238E27FC236}">
              <a16:creationId xmlns:a16="http://schemas.microsoft.com/office/drawing/2014/main" id="{F14EB21C-5450-4027-B158-71B21F14C4C5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2D68705F-BA3C-4591-8927-AE8D2C8DB147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2" name="CuadroTexto 151">
          <a:extLst>
            <a:ext uri="{FF2B5EF4-FFF2-40B4-BE49-F238E27FC236}">
              <a16:creationId xmlns:a16="http://schemas.microsoft.com/office/drawing/2014/main" id="{4DA07BF0-D226-475D-AD8B-B662161B087A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546FB935-75C9-4E3E-8CD3-0BD546114AC8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B5E563E5-B909-47D7-8F53-7576D5F9F8E5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5" name="CuadroTexto 154">
          <a:extLst>
            <a:ext uri="{FF2B5EF4-FFF2-40B4-BE49-F238E27FC236}">
              <a16:creationId xmlns:a16="http://schemas.microsoft.com/office/drawing/2014/main" id="{F003DDA9-F082-4F81-B0D6-0A52AE87FA62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BC4E6CE0-C4AC-475C-BBB7-BE84BD3F609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EA06806B-C8DD-4579-AA12-15C2D2D38A48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8" name="CuadroTexto 157">
          <a:extLst>
            <a:ext uri="{FF2B5EF4-FFF2-40B4-BE49-F238E27FC236}">
              <a16:creationId xmlns:a16="http://schemas.microsoft.com/office/drawing/2014/main" id="{CC1E276F-6BC4-4420-9E52-18A873139DC5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59" name="CuadroTexto 158">
          <a:extLst>
            <a:ext uri="{FF2B5EF4-FFF2-40B4-BE49-F238E27FC236}">
              <a16:creationId xmlns:a16="http://schemas.microsoft.com/office/drawing/2014/main" id="{74CFE587-CAD6-4FE1-8C02-CF8C3C37F6B1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887C4F29-AA66-4B40-8154-3E0DE80A37F5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CD43FFCF-D0C1-43A6-9F83-1B51D659A41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2" name="CuadroTexto 161">
          <a:extLst>
            <a:ext uri="{FF2B5EF4-FFF2-40B4-BE49-F238E27FC236}">
              <a16:creationId xmlns:a16="http://schemas.microsoft.com/office/drawing/2014/main" id="{3C82034A-01BE-4AA0-BF43-7612764C383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9E9B54CB-442A-4AF0-B387-202876342F8B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4" name="CuadroTexto 163">
          <a:extLst>
            <a:ext uri="{FF2B5EF4-FFF2-40B4-BE49-F238E27FC236}">
              <a16:creationId xmlns:a16="http://schemas.microsoft.com/office/drawing/2014/main" id="{1755C2F1-6503-4CCA-B858-2F532E514537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B479AE58-ED8F-4EAF-9B29-7ECE3ECB28EC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6" name="CuadroTexto 165">
          <a:extLst>
            <a:ext uri="{FF2B5EF4-FFF2-40B4-BE49-F238E27FC236}">
              <a16:creationId xmlns:a16="http://schemas.microsoft.com/office/drawing/2014/main" id="{AAB8A1F3-73BF-4ECE-8223-EACA77CB16A7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3671833A-84C7-44E9-BAB2-56778D02BBBA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8" name="CuadroTexto 167">
          <a:extLst>
            <a:ext uri="{FF2B5EF4-FFF2-40B4-BE49-F238E27FC236}">
              <a16:creationId xmlns:a16="http://schemas.microsoft.com/office/drawing/2014/main" id="{13CB7382-F103-4756-85A6-FD7970242C99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CDF0E084-FC4A-45A3-BC33-229D5867D81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0" name="CuadroTexto 169">
          <a:extLst>
            <a:ext uri="{FF2B5EF4-FFF2-40B4-BE49-F238E27FC236}">
              <a16:creationId xmlns:a16="http://schemas.microsoft.com/office/drawing/2014/main" id="{ABB05630-C8EF-4241-B3B8-39AF38537DB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DFD151AE-98BC-4677-BBA3-EC06A90A4BB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2" name="CuadroTexto 171">
          <a:extLst>
            <a:ext uri="{FF2B5EF4-FFF2-40B4-BE49-F238E27FC236}">
              <a16:creationId xmlns:a16="http://schemas.microsoft.com/office/drawing/2014/main" id="{9CC601BD-7B0C-41D6-B9FB-0779A43CC52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3" name="CuadroTexto 172">
          <a:extLst>
            <a:ext uri="{FF2B5EF4-FFF2-40B4-BE49-F238E27FC236}">
              <a16:creationId xmlns:a16="http://schemas.microsoft.com/office/drawing/2014/main" id="{46A059CB-919D-45E0-A539-BA1B7EFC3D6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4" name="CuadroTexto 173">
          <a:extLst>
            <a:ext uri="{FF2B5EF4-FFF2-40B4-BE49-F238E27FC236}">
              <a16:creationId xmlns:a16="http://schemas.microsoft.com/office/drawing/2014/main" id="{3617F06E-1EF8-45D9-9B29-C83B875D8FB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13BF1AB2-A1FE-4DC0-A144-BDDD8970EB09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6" name="CuadroTexto 175">
          <a:extLst>
            <a:ext uri="{FF2B5EF4-FFF2-40B4-BE49-F238E27FC236}">
              <a16:creationId xmlns:a16="http://schemas.microsoft.com/office/drawing/2014/main" id="{EB1CF7E0-B5B4-44D5-AA0F-924BD7274E4B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14BAA356-0CF9-414E-8F1B-79D9A98D78D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8" name="CuadroTexto 177">
          <a:extLst>
            <a:ext uri="{FF2B5EF4-FFF2-40B4-BE49-F238E27FC236}">
              <a16:creationId xmlns:a16="http://schemas.microsoft.com/office/drawing/2014/main" id="{8778BEF1-FC13-4D61-ABD0-025AF1DBE65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796E24D7-EDF5-46B5-82F5-5F3D5BC7F7F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0" name="CuadroTexto 179">
          <a:extLst>
            <a:ext uri="{FF2B5EF4-FFF2-40B4-BE49-F238E27FC236}">
              <a16:creationId xmlns:a16="http://schemas.microsoft.com/office/drawing/2014/main" id="{77375059-47D1-4D8C-BEC2-DFD06A05FCA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C762DECB-B4F1-4C9D-9720-A1DB68E273A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2" name="CuadroTexto 181">
          <a:extLst>
            <a:ext uri="{FF2B5EF4-FFF2-40B4-BE49-F238E27FC236}">
              <a16:creationId xmlns:a16="http://schemas.microsoft.com/office/drawing/2014/main" id="{117C6070-D342-4BBD-AD33-973B1F4660A4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3979C530-7FD5-4417-81A4-6385EB90E178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4" name="CuadroTexto 183">
          <a:extLst>
            <a:ext uri="{FF2B5EF4-FFF2-40B4-BE49-F238E27FC236}">
              <a16:creationId xmlns:a16="http://schemas.microsoft.com/office/drawing/2014/main" id="{F4EAF5A4-63DB-4CE0-94C9-E7AD66D6C3C3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79424FDB-254A-4042-90E9-544F1C09A20F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6" name="CuadroTexto 185">
          <a:extLst>
            <a:ext uri="{FF2B5EF4-FFF2-40B4-BE49-F238E27FC236}">
              <a16:creationId xmlns:a16="http://schemas.microsoft.com/office/drawing/2014/main" id="{7668B75F-EBC7-4043-905D-B99250049F5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9D158223-5C28-4040-B6C8-6512A8BB9981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8" name="CuadroTexto 187">
          <a:extLst>
            <a:ext uri="{FF2B5EF4-FFF2-40B4-BE49-F238E27FC236}">
              <a16:creationId xmlns:a16="http://schemas.microsoft.com/office/drawing/2014/main" id="{51A467F0-EF10-4960-8821-538A771C45BA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89" name="CuadroTexto 188">
          <a:extLst>
            <a:ext uri="{FF2B5EF4-FFF2-40B4-BE49-F238E27FC236}">
              <a16:creationId xmlns:a16="http://schemas.microsoft.com/office/drawing/2014/main" id="{6E9D0495-EE89-4F73-9558-54551B73B801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90" name="CuadroTexto 189">
          <a:extLst>
            <a:ext uri="{FF2B5EF4-FFF2-40B4-BE49-F238E27FC236}">
              <a16:creationId xmlns:a16="http://schemas.microsoft.com/office/drawing/2014/main" id="{37324F87-A808-4430-BD52-9C8F197872AD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198</xdr:row>
      <xdr:rowOff>0</xdr:rowOff>
    </xdr:from>
    <xdr:ext cx="65" cy="172227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E323DC11-7349-42CF-A9C9-7477DA6FD3BE}"/>
            </a:ext>
          </a:extLst>
        </xdr:cNvPr>
        <xdr:cNvSpPr txBox="1"/>
      </xdr:nvSpPr>
      <xdr:spPr>
        <a:xfrm>
          <a:off x="26500455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2" name="CuadroTexto 191">
          <a:extLst>
            <a:ext uri="{FF2B5EF4-FFF2-40B4-BE49-F238E27FC236}">
              <a16:creationId xmlns:a16="http://schemas.microsoft.com/office/drawing/2014/main" id="{0CD90887-BBAD-4CD1-9D0D-ADAB6792C01E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98E84456-59C9-4B95-A447-9F1C184696C3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4" name="CuadroTexto 193">
          <a:extLst>
            <a:ext uri="{FF2B5EF4-FFF2-40B4-BE49-F238E27FC236}">
              <a16:creationId xmlns:a16="http://schemas.microsoft.com/office/drawing/2014/main" id="{C6140CD2-6180-4D36-9D84-D01FC973234A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12304623-F352-466A-8232-3E318B756D8D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6" name="CuadroTexto 195">
          <a:extLst>
            <a:ext uri="{FF2B5EF4-FFF2-40B4-BE49-F238E27FC236}">
              <a16:creationId xmlns:a16="http://schemas.microsoft.com/office/drawing/2014/main" id="{7534FF7A-6738-4574-838B-D8B1E4CF1C52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C1AC7925-7A53-4982-8C0B-EFEC438AADBA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8" name="CuadroTexto 197">
          <a:extLst>
            <a:ext uri="{FF2B5EF4-FFF2-40B4-BE49-F238E27FC236}">
              <a16:creationId xmlns:a16="http://schemas.microsoft.com/office/drawing/2014/main" id="{67EF6B1E-E410-49B7-A38A-8D6466096C9D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199" name="CuadroTexto 198">
          <a:extLst>
            <a:ext uri="{FF2B5EF4-FFF2-40B4-BE49-F238E27FC236}">
              <a16:creationId xmlns:a16="http://schemas.microsoft.com/office/drawing/2014/main" id="{B50470B7-ECE7-410A-9E4B-1089BF3EF986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E92618C7-B0EC-4A98-A60F-527C439912F2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198CE136-D9BF-42A3-BD3E-B5B83830CA1E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2" name="CuadroTexto 201">
          <a:extLst>
            <a:ext uri="{FF2B5EF4-FFF2-40B4-BE49-F238E27FC236}">
              <a16:creationId xmlns:a16="http://schemas.microsoft.com/office/drawing/2014/main" id="{492D51C3-A03A-44BD-838A-612BFD649A50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3" name="CuadroTexto 202">
          <a:extLst>
            <a:ext uri="{FF2B5EF4-FFF2-40B4-BE49-F238E27FC236}">
              <a16:creationId xmlns:a16="http://schemas.microsoft.com/office/drawing/2014/main" id="{90A456B5-3CB3-4184-BD83-670D620D18DA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180861D4-75CC-4FD2-A446-D2948C6A61FD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2D39587A-8A6D-45EB-8A14-3CD96973E90C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6" name="CuadroTexto 205">
          <a:extLst>
            <a:ext uri="{FF2B5EF4-FFF2-40B4-BE49-F238E27FC236}">
              <a16:creationId xmlns:a16="http://schemas.microsoft.com/office/drawing/2014/main" id="{0B79A24F-E4D5-4019-8CC8-586E8CA5C85E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id="{7C856B2A-0CBD-4666-A069-CD15FC1DA2AA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51AD8D1D-6AA5-46F1-BF13-7F71E08F476C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92DD9938-DDB5-4531-8E13-E06848201547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0" name="CuadroTexto 209">
          <a:extLst>
            <a:ext uri="{FF2B5EF4-FFF2-40B4-BE49-F238E27FC236}">
              <a16:creationId xmlns:a16="http://schemas.microsoft.com/office/drawing/2014/main" id="{34926395-B7C7-47CF-BAF2-47ECD3514636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1" name="CuadroTexto 210">
          <a:extLst>
            <a:ext uri="{FF2B5EF4-FFF2-40B4-BE49-F238E27FC236}">
              <a16:creationId xmlns:a16="http://schemas.microsoft.com/office/drawing/2014/main" id="{32C1D12B-047B-403A-A835-71DA381F4D1B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371251C3-07BC-4778-AFE7-91CC3A615837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A6D1923F-D680-4933-827E-285D403BB360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4" name="CuadroTexto 213">
          <a:extLst>
            <a:ext uri="{FF2B5EF4-FFF2-40B4-BE49-F238E27FC236}">
              <a16:creationId xmlns:a16="http://schemas.microsoft.com/office/drawing/2014/main" id="{DF4F9937-DC67-42F6-9C21-CC5FA8B67A35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3CEF823C-9DB4-4D9E-BF64-005D7762EF56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6" name="CuadroTexto 215">
          <a:extLst>
            <a:ext uri="{FF2B5EF4-FFF2-40B4-BE49-F238E27FC236}">
              <a16:creationId xmlns:a16="http://schemas.microsoft.com/office/drawing/2014/main" id="{DD289E4C-3C43-4530-8533-655CE6AD3B99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4C52F1AB-EF67-40D4-A8A7-534D759BF875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8" name="CuadroTexto 217">
          <a:extLst>
            <a:ext uri="{FF2B5EF4-FFF2-40B4-BE49-F238E27FC236}">
              <a16:creationId xmlns:a16="http://schemas.microsoft.com/office/drawing/2014/main" id="{47DF1DAF-C3BB-470B-A2D1-D5D3431EEAA0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19" name="CuadroTexto 218">
          <a:extLst>
            <a:ext uri="{FF2B5EF4-FFF2-40B4-BE49-F238E27FC236}">
              <a16:creationId xmlns:a16="http://schemas.microsoft.com/office/drawing/2014/main" id="{4E2EA0C4-0244-4A3D-B1DE-FC41C7AC6D8D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34</xdr:col>
      <xdr:colOff>506730</xdr:colOff>
      <xdr:row>200</xdr:row>
      <xdr:rowOff>0</xdr:rowOff>
    </xdr:from>
    <xdr:ext cx="65" cy="172227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03F7154B-87FB-4675-8F9D-E6665C689937}"/>
            </a:ext>
          </a:extLst>
        </xdr:cNvPr>
        <xdr:cNvSpPr txBox="1"/>
      </xdr:nvSpPr>
      <xdr:spPr>
        <a:xfrm>
          <a:off x="26500455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87827E7B-A041-40F3-9222-9224178908D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2" name="CuadroTexto 221">
          <a:extLst>
            <a:ext uri="{FF2B5EF4-FFF2-40B4-BE49-F238E27FC236}">
              <a16:creationId xmlns:a16="http://schemas.microsoft.com/office/drawing/2014/main" id="{4CAC7653-8670-4AF5-9F85-FA11AD5719E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3" name="CuadroTexto 222">
          <a:extLst>
            <a:ext uri="{FF2B5EF4-FFF2-40B4-BE49-F238E27FC236}">
              <a16:creationId xmlns:a16="http://schemas.microsoft.com/office/drawing/2014/main" id="{AA516B8D-7712-4E67-94BA-BC14CBCBC7C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EFB49F92-BEDF-4387-8660-DEEB91DDBF2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4F6A806A-E148-47D9-97F4-FB6E0E4C6F9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6" name="CuadroTexto 225">
          <a:extLst>
            <a:ext uri="{FF2B5EF4-FFF2-40B4-BE49-F238E27FC236}">
              <a16:creationId xmlns:a16="http://schemas.microsoft.com/office/drawing/2014/main" id="{4D45A917-8B4D-4D2D-BF58-0DB53E7ECF5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DC2AC09A-4D37-4AE8-9689-C7EF04A392A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id="{C779F966-91E8-4CC0-A001-4B00587EBFB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id="{065DA3E3-0C0B-431A-81BF-8C0CF7CD9A4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0" name="CuadroTexto 229">
          <a:extLst>
            <a:ext uri="{FF2B5EF4-FFF2-40B4-BE49-F238E27FC236}">
              <a16:creationId xmlns:a16="http://schemas.microsoft.com/office/drawing/2014/main" id="{C767D5B7-3121-4889-8378-393FAA4D961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214644B5-844B-439C-9AEB-419F4AE0101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2" name="CuadroTexto 231">
          <a:extLst>
            <a:ext uri="{FF2B5EF4-FFF2-40B4-BE49-F238E27FC236}">
              <a16:creationId xmlns:a16="http://schemas.microsoft.com/office/drawing/2014/main" id="{5EE0FA7F-721A-4DF0-96E7-ECC004BB128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AC64D5D3-DA55-4219-A470-98E253B13F7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4" name="CuadroTexto 233">
          <a:extLst>
            <a:ext uri="{FF2B5EF4-FFF2-40B4-BE49-F238E27FC236}">
              <a16:creationId xmlns:a16="http://schemas.microsoft.com/office/drawing/2014/main" id="{7F0BDFDF-52D9-4170-88B9-F2AD139A19E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C48BAF45-9203-4456-BFED-8F8E1A3D234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6" name="CuadroTexto 235">
          <a:extLst>
            <a:ext uri="{FF2B5EF4-FFF2-40B4-BE49-F238E27FC236}">
              <a16:creationId xmlns:a16="http://schemas.microsoft.com/office/drawing/2014/main" id="{C891D8C8-E1D9-4800-B6B7-11E31C84228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7" name="CuadroTexto 236">
          <a:extLst>
            <a:ext uri="{FF2B5EF4-FFF2-40B4-BE49-F238E27FC236}">
              <a16:creationId xmlns:a16="http://schemas.microsoft.com/office/drawing/2014/main" id="{DC6DAE94-AA89-483C-B698-1513813C52D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8" name="CuadroTexto 237">
          <a:extLst>
            <a:ext uri="{FF2B5EF4-FFF2-40B4-BE49-F238E27FC236}">
              <a16:creationId xmlns:a16="http://schemas.microsoft.com/office/drawing/2014/main" id="{22E563A7-77C9-422C-8BBE-DE5D7E75210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3D5E6B89-5D2D-4258-8200-966B1B0803DB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0" name="CuadroTexto 239">
          <a:extLst>
            <a:ext uri="{FF2B5EF4-FFF2-40B4-BE49-F238E27FC236}">
              <a16:creationId xmlns:a16="http://schemas.microsoft.com/office/drawing/2014/main" id="{BF987C2F-195C-45FB-9F00-FE6EB89FDBC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D33917E9-F138-4880-B95F-558425B03AD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2" name="CuadroTexto 241">
          <a:extLst>
            <a:ext uri="{FF2B5EF4-FFF2-40B4-BE49-F238E27FC236}">
              <a16:creationId xmlns:a16="http://schemas.microsoft.com/office/drawing/2014/main" id="{C25A23DE-43B6-4E0F-A609-920CDE083FE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3" name="CuadroTexto 242">
          <a:extLst>
            <a:ext uri="{FF2B5EF4-FFF2-40B4-BE49-F238E27FC236}">
              <a16:creationId xmlns:a16="http://schemas.microsoft.com/office/drawing/2014/main" id="{0263C557-B1DA-4573-B5AA-57C9D77EA9B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D31C3410-8010-4BB8-A64B-65D6EA12849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DCC09366-B9EA-4552-8447-4B0AD7B27EF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6" name="CuadroTexto 245">
          <a:extLst>
            <a:ext uri="{FF2B5EF4-FFF2-40B4-BE49-F238E27FC236}">
              <a16:creationId xmlns:a16="http://schemas.microsoft.com/office/drawing/2014/main" id="{C6D9FC5B-9153-44B3-B27A-47DBE845991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7" name="CuadroTexto 246">
          <a:extLst>
            <a:ext uri="{FF2B5EF4-FFF2-40B4-BE49-F238E27FC236}">
              <a16:creationId xmlns:a16="http://schemas.microsoft.com/office/drawing/2014/main" id="{E59D099B-BA59-425B-8801-53C0D55ECA4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69CBEAFB-F2C0-458C-BECE-9EDB7048E29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EC8C7B99-F882-49A4-99B4-0900C23CEA1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0" name="CuadroTexto 249">
          <a:extLst>
            <a:ext uri="{FF2B5EF4-FFF2-40B4-BE49-F238E27FC236}">
              <a16:creationId xmlns:a16="http://schemas.microsoft.com/office/drawing/2014/main" id="{27FE784E-BFB2-458B-9AD1-A2FBC7AD468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7A8D2615-508D-4F73-A33F-76945ACCEB6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2" name="CuadroTexto 251">
          <a:extLst>
            <a:ext uri="{FF2B5EF4-FFF2-40B4-BE49-F238E27FC236}">
              <a16:creationId xmlns:a16="http://schemas.microsoft.com/office/drawing/2014/main" id="{2F8FBFC8-BE06-4C37-80D9-3335841AB23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3" name="CuadroTexto 252">
          <a:extLst>
            <a:ext uri="{FF2B5EF4-FFF2-40B4-BE49-F238E27FC236}">
              <a16:creationId xmlns:a16="http://schemas.microsoft.com/office/drawing/2014/main" id="{6263E3C0-95A8-4594-B44E-D3A4897B8AC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4" name="CuadroTexto 253">
          <a:extLst>
            <a:ext uri="{FF2B5EF4-FFF2-40B4-BE49-F238E27FC236}">
              <a16:creationId xmlns:a16="http://schemas.microsoft.com/office/drawing/2014/main" id="{7036CB46-B64B-4294-B606-5E778532C4E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25CBCBAA-B500-4001-B510-2258C9A06C1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6" name="CuadroTexto 255">
          <a:extLst>
            <a:ext uri="{FF2B5EF4-FFF2-40B4-BE49-F238E27FC236}">
              <a16:creationId xmlns:a16="http://schemas.microsoft.com/office/drawing/2014/main" id="{1BD5B269-CCE9-4C6E-9D64-EA7DF72AED4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3E1F6F7B-48B9-4057-BD80-EBF285E00C2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8" name="CuadroTexto 257">
          <a:extLst>
            <a:ext uri="{FF2B5EF4-FFF2-40B4-BE49-F238E27FC236}">
              <a16:creationId xmlns:a16="http://schemas.microsoft.com/office/drawing/2014/main" id="{6B343359-AC81-42DF-A9C3-1E71E4BBC4C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59" name="CuadroTexto 258">
          <a:extLst>
            <a:ext uri="{FF2B5EF4-FFF2-40B4-BE49-F238E27FC236}">
              <a16:creationId xmlns:a16="http://schemas.microsoft.com/office/drawing/2014/main" id="{A1347A5E-8283-4A24-B6C0-79E1CA57350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6ED1C623-A41F-4D8B-AE7F-E53D7F703FE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107F5394-2AC3-4667-A969-07DE355CF9A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2" name="CuadroTexto 261">
          <a:extLst>
            <a:ext uri="{FF2B5EF4-FFF2-40B4-BE49-F238E27FC236}">
              <a16:creationId xmlns:a16="http://schemas.microsoft.com/office/drawing/2014/main" id="{909324F5-6071-4EC5-9406-5B96C21302C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3" name="CuadroTexto 262">
          <a:extLst>
            <a:ext uri="{FF2B5EF4-FFF2-40B4-BE49-F238E27FC236}">
              <a16:creationId xmlns:a16="http://schemas.microsoft.com/office/drawing/2014/main" id="{D7CD1E28-E892-44F4-8AF9-CADB22569B5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18D534E3-AC38-4569-959F-7A5C96F2AB4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308B7652-7AB8-4CF6-8FB3-4971E4CF8F7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6" name="CuadroTexto 265">
          <a:extLst>
            <a:ext uri="{FF2B5EF4-FFF2-40B4-BE49-F238E27FC236}">
              <a16:creationId xmlns:a16="http://schemas.microsoft.com/office/drawing/2014/main" id="{7F21C56E-EB3C-4058-A5D9-804735BDD3A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7" name="CuadroTexto 266">
          <a:extLst>
            <a:ext uri="{FF2B5EF4-FFF2-40B4-BE49-F238E27FC236}">
              <a16:creationId xmlns:a16="http://schemas.microsoft.com/office/drawing/2014/main" id="{C57BD924-B2C2-4DBA-979E-D899D01D3EE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40A813B8-F077-40A2-867F-30D31AB7E52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B11FF3A1-DF43-4E45-BF36-97593857B8D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0" name="CuadroTexto 269">
          <a:extLst>
            <a:ext uri="{FF2B5EF4-FFF2-40B4-BE49-F238E27FC236}">
              <a16:creationId xmlns:a16="http://schemas.microsoft.com/office/drawing/2014/main" id="{48B5AED8-CB14-43FC-911F-7147E5B7222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1" name="CuadroTexto 270">
          <a:extLst>
            <a:ext uri="{FF2B5EF4-FFF2-40B4-BE49-F238E27FC236}">
              <a16:creationId xmlns:a16="http://schemas.microsoft.com/office/drawing/2014/main" id="{3152CE1F-43A4-4E35-AE79-DAE1B10A986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8909BE03-15C5-4B1B-A7D9-2F4759D3D64E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1ED7937E-02DC-4417-A6E8-DF7C3E64F4A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4" name="CuadroTexto 273">
          <a:extLst>
            <a:ext uri="{FF2B5EF4-FFF2-40B4-BE49-F238E27FC236}">
              <a16:creationId xmlns:a16="http://schemas.microsoft.com/office/drawing/2014/main" id="{ACE69616-1929-4289-BD79-5ED29A8BED9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A5056B79-50FD-405D-8CF6-14C78FAD453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6" name="CuadroTexto 275">
          <a:extLst>
            <a:ext uri="{FF2B5EF4-FFF2-40B4-BE49-F238E27FC236}">
              <a16:creationId xmlns:a16="http://schemas.microsoft.com/office/drawing/2014/main" id="{E156AAE0-00CB-4D45-A5E3-261481DC507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7D06180B-9E11-455C-8309-A44C47F2AA2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8" name="CuadroTexto 277">
          <a:extLst>
            <a:ext uri="{FF2B5EF4-FFF2-40B4-BE49-F238E27FC236}">
              <a16:creationId xmlns:a16="http://schemas.microsoft.com/office/drawing/2014/main" id="{405E2599-DA51-41E6-9541-1B6FB0BE28EE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B5307D03-29FC-4DFB-8A01-D8FC0318422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0" name="CuadroTexto 279">
          <a:extLst>
            <a:ext uri="{FF2B5EF4-FFF2-40B4-BE49-F238E27FC236}">
              <a16:creationId xmlns:a16="http://schemas.microsoft.com/office/drawing/2014/main" id="{F25E721B-1AA6-49AD-9613-9C9C37E5ABB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F7921DB2-60C9-4AD9-9B69-35FFF289F1FE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2" name="CuadroTexto 281">
          <a:extLst>
            <a:ext uri="{FF2B5EF4-FFF2-40B4-BE49-F238E27FC236}">
              <a16:creationId xmlns:a16="http://schemas.microsoft.com/office/drawing/2014/main" id="{9802D39A-21F2-450A-AC50-77A0472C2F0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DC71B1B2-BC9E-4E39-AB44-AE53DECAC5A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4" name="CuadroTexto 283">
          <a:extLst>
            <a:ext uri="{FF2B5EF4-FFF2-40B4-BE49-F238E27FC236}">
              <a16:creationId xmlns:a16="http://schemas.microsoft.com/office/drawing/2014/main" id="{1CE5A73F-31B3-4158-816E-5DADC578303B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2BEB299E-4F1B-40BB-A849-1D3FFDD1F10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6" name="CuadroTexto 285">
          <a:extLst>
            <a:ext uri="{FF2B5EF4-FFF2-40B4-BE49-F238E27FC236}">
              <a16:creationId xmlns:a16="http://schemas.microsoft.com/office/drawing/2014/main" id="{6F5732C8-0976-4CC3-8DA6-AD26C189F36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4804648E-E8A0-48FA-82CB-E0D6A7EB6F1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8" name="CuadroTexto 287">
          <a:extLst>
            <a:ext uri="{FF2B5EF4-FFF2-40B4-BE49-F238E27FC236}">
              <a16:creationId xmlns:a16="http://schemas.microsoft.com/office/drawing/2014/main" id="{50CDDACE-FAD5-41B3-AB30-8837CABA923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6C05DDA7-1CA3-4026-BFA1-26DBE0692A7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0" name="CuadroTexto 289">
          <a:extLst>
            <a:ext uri="{FF2B5EF4-FFF2-40B4-BE49-F238E27FC236}">
              <a16:creationId xmlns:a16="http://schemas.microsoft.com/office/drawing/2014/main" id="{F43B549D-249F-4457-B0B8-28286D8F869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id="{C25A7BD0-9AA8-4BE1-91BE-FA16289654C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87E267AD-6DC3-439A-B197-27BC6AA2C47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FBABE0D2-7C8C-4F70-B56B-B3523F5747E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4" name="CuadroTexto 293">
          <a:extLst>
            <a:ext uri="{FF2B5EF4-FFF2-40B4-BE49-F238E27FC236}">
              <a16:creationId xmlns:a16="http://schemas.microsoft.com/office/drawing/2014/main" id="{CCAFF67B-E2FE-4BB5-9C33-AADA8281464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5" name="CuadroTexto 294">
          <a:extLst>
            <a:ext uri="{FF2B5EF4-FFF2-40B4-BE49-F238E27FC236}">
              <a16:creationId xmlns:a16="http://schemas.microsoft.com/office/drawing/2014/main" id="{095C5113-22E2-4264-BE45-6EA687CC56F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B07D628E-F9F8-4169-A46E-E67F9ED8E99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78220469-8732-4B2A-8CB6-3C3C39B3CCB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8" name="CuadroTexto 297">
          <a:extLst>
            <a:ext uri="{FF2B5EF4-FFF2-40B4-BE49-F238E27FC236}">
              <a16:creationId xmlns:a16="http://schemas.microsoft.com/office/drawing/2014/main" id="{AC977F56-C94A-4D86-9361-CB0346821ADB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5B7B7855-100C-4DC2-8EF6-E5C127E62D9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0" name="CuadroTexto 299">
          <a:extLst>
            <a:ext uri="{FF2B5EF4-FFF2-40B4-BE49-F238E27FC236}">
              <a16:creationId xmlns:a16="http://schemas.microsoft.com/office/drawing/2014/main" id="{FB4B387E-0FB1-43DB-B7FA-AA001883A5E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1" name="CuadroTexto 300">
          <a:extLst>
            <a:ext uri="{FF2B5EF4-FFF2-40B4-BE49-F238E27FC236}">
              <a16:creationId xmlns:a16="http://schemas.microsoft.com/office/drawing/2014/main" id="{6F63820C-02AC-493D-9ECE-716C8F39CE9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2" name="CuadroTexto 301">
          <a:extLst>
            <a:ext uri="{FF2B5EF4-FFF2-40B4-BE49-F238E27FC236}">
              <a16:creationId xmlns:a16="http://schemas.microsoft.com/office/drawing/2014/main" id="{696AC4DE-74DB-4AAD-897A-F5F31A52F96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BE408DC5-CE0C-4F68-9573-9324EBE3285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4" name="CuadroTexto 303">
          <a:extLst>
            <a:ext uri="{FF2B5EF4-FFF2-40B4-BE49-F238E27FC236}">
              <a16:creationId xmlns:a16="http://schemas.microsoft.com/office/drawing/2014/main" id="{883F1EFA-7BAA-42D3-9224-600CF7E1501A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73F9C113-E4D6-4DC0-8DD1-05E5073818A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6" name="CuadroTexto 305">
          <a:extLst>
            <a:ext uri="{FF2B5EF4-FFF2-40B4-BE49-F238E27FC236}">
              <a16:creationId xmlns:a16="http://schemas.microsoft.com/office/drawing/2014/main" id="{EC924106-1D43-448E-A663-1E5CED6227D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7" name="CuadroTexto 306">
          <a:extLst>
            <a:ext uri="{FF2B5EF4-FFF2-40B4-BE49-F238E27FC236}">
              <a16:creationId xmlns:a16="http://schemas.microsoft.com/office/drawing/2014/main" id="{8867ECE0-121F-448B-9A4D-3AE76AED71C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37A46EB8-2801-4DD5-B3BC-A67E1D3BAFC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71B77F01-CBCF-4459-9244-B484DD2D99B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0" name="CuadroTexto 309">
          <a:extLst>
            <a:ext uri="{FF2B5EF4-FFF2-40B4-BE49-F238E27FC236}">
              <a16:creationId xmlns:a16="http://schemas.microsoft.com/office/drawing/2014/main" id="{41EE35AC-58BD-4869-9E88-CA08E023790E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1" name="CuadroTexto 310">
          <a:extLst>
            <a:ext uri="{FF2B5EF4-FFF2-40B4-BE49-F238E27FC236}">
              <a16:creationId xmlns:a16="http://schemas.microsoft.com/office/drawing/2014/main" id="{9E9A25BD-E7C1-43C7-A7DA-8B77004F2D0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FFA48A73-6319-49D6-AAAB-280534F5B36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9FDC6C3A-47EC-4883-9028-AF58255BC61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4" name="CuadroTexto 313">
          <a:extLst>
            <a:ext uri="{FF2B5EF4-FFF2-40B4-BE49-F238E27FC236}">
              <a16:creationId xmlns:a16="http://schemas.microsoft.com/office/drawing/2014/main" id="{1AD0695D-14CD-4CF0-9128-5E8FCF852B7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1143D905-6BB0-4B5B-A82B-53FE3CE85E0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6" name="CuadroTexto 315">
          <a:extLst>
            <a:ext uri="{FF2B5EF4-FFF2-40B4-BE49-F238E27FC236}">
              <a16:creationId xmlns:a16="http://schemas.microsoft.com/office/drawing/2014/main" id="{7CF00BAC-4FA0-4BDE-9CCA-052D30346F0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7" name="CuadroTexto 316">
          <a:extLst>
            <a:ext uri="{FF2B5EF4-FFF2-40B4-BE49-F238E27FC236}">
              <a16:creationId xmlns:a16="http://schemas.microsoft.com/office/drawing/2014/main" id="{BDFA52F8-8FEC-46CF-8AC7-295BCEE5CA1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8" name="CuadroTexto 317">
          <a:extLst>
            <a:ext uri="{FF2B5EF4-FFF2-40B4-BE49-F238E27FC236}">
              <a16:creationId xmlns:a16="http://schemas.microsoft.com/office/drawing/2014/main" id="{11DD3764-2EA3-4ABF-90BC-F4BAC466B53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AB2F976A-F796-422E-82AB-3BDBB99BF7C1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0" name="CuadroTexto 319">
          <a:extLst>
            <a:ext uri="{FF2B5EF4-FFF2-40B4-BE49-F238E27FC236}">
              <a16:creationId xmlns:a16="http://schemas.microsoft.com/office/drawing/2014/main" id="{C0340301-54DC-414D-A6B6-E4E42BFD31F8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8A76DC31-26DC-41CF-8674-9968CACF0A6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2" name="CuadroTexto 321">
          <a:extLst>
            <a:ext uri="{FF2B5EF4-FFF2-40B4-BE49-F238E27FC236}">
              <a16:creationId xmlns:a16="http://schemas.microsoft.com/office/drawing/2014/main" id="{992EAFB5-6524-42C8-B433-B6F0AF272ECB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021763B3-D01B-4338-B32C-8BFBE41EB16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4" name="CuadroTexto 323">
          <a:extLst>
            <a:ext uri="{FF2B5EF4-FFF2-40B4-BE49-F238E27FC236}">
              <a16:creationId xmlns:a16="http://schemas.microsoft.com/office/drawing/2014/main" id="{6A10FF25-4F69-4546-8A76-6E2619B56FF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8823D155-B350-4A3F-B94B-D2813ADC34F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6" name="CuadroTexto 325">
          <a:extLst>
            <a:ext uri="{FF2B5EF4-FFF2-40B4-BE49-F238E27FC236}">
              <a16:creationId xmlns:a16="http://schemas.microsoft.com/office/drawing/2014/main" id="{2917FB62-45AF-4B7D-A05E-6F264B0CE4C3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99006697-8582-475E-880B-B2D165403B67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8" name="CuadroTexto 327">
          <a:extLst>
            <a:ext uri="{FF2B5EF4-FFF2-40B4-BE49-F238E27FC236}">
              <a16:creationId xmlns:a16="http://schemas.microsoft.com/office/drawing/2014/main" id="{E3E3CA62-2403-489F-870D-C34C427D356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AF9EF280-F9F3-49E4-B2AF-D2BC3C9F2C0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0" name="CuadroTexto 329">
          <a:extLst>
            <a:ext uri="{FF2B5EF4-FFF2-40B4-BE49-F238E27FC236}">
              <a16:creationId xmlns:a16="http://schemas.microsoft.com/office/drawing/2014/main" id="{CED65377-2275-4ED6-946D-A8FB161CE444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FD259F1B-55B8-4F19-9BD7-9B5475AE609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2" name="CuadroTexto 331">
          <a:extLst>
            <a:ext uri="{FF2B5EF4-FFF2-40B4-BE49-F238E27FC236}">
              <a16:creationId xmlns:a16="http://schemas.microsoft.com/office/drawing/2014/main" id="{4F6BE6D6-42CB-41AE-9202-3D615F18EC5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6C21146B-CCEA-49DE-A840-9CC6A0050C4D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4" name="CuadroTexto 333">
          <a:extLst>
            <a:ext uri="{FF2B5EF4-FFF2-40B4-BE49-F238E27FC236}">
              <a16:creationId xmlns:a16="http://schemas.microsoft.com/office/drawing/2014/main" id="{34959224-6772-4302-AF1D-334A7E52F20C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193E589F-06FF-4548-9B4E-1E4CD86D8AA9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6" name="CuadroTexto 335">
          <a:extLst>
            <a:ext uri="{FF2B5EF4-FFF2-40B4-BE49-F238E27FC236}">
              <a16:creationId xmlns:a16="http://schemas.microsoft.com/office/drawing/2014/main" id="{F730FEEC-C62A-4AC3-90B9-84AF3786AEB5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7" name="CuadroTexto 336">
          <a:extLst>
            <a:ext uri="{FF2B5EF4-FFF2-40B4-BE49-F238E27FC236}">
              <a16:creationId xmlns:a16="http://schemas.microsoft.com/office/drawing/2014/main" id="{9CF95535-A9E9-471A-9CD3-978CFB2B4F90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8" name="CuadroTexto 337">
          <a:extLst>
            <a:ext uri="{FF2B5EF4-FFF2-40B4-BE49-F238E27FC236}">
              <a16:creationId xmlns:a16="http://schemas.microsoft.com/office/drawing/2014/main" id="{AB3E0274-CD3F-4583-9DBE-E155EAB9B112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600B9B2F-0EBB-440E-AE6D-3F5C46885886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198</xdr:row>
      <xdr:rowOff>0</xdr:rowOff>
    </xdr:from>
    <xdr:ext cx="65" cy="172227"/>
    <xdr:sp macro="" textlink="">
      <xdr:nvSpPr>
        <xdr:cNvPr id="340" name="CuadroTexto 339">
          <a:extLst>
            <a:ext uri="{FF2B5EF4-FFF2-40B4-BE49-F238E27FC236}">
              <a16:creationId xmlns:a16="http://schemas.microsoft.com/office/drawing/2014/main" id="{5C2312BB-2A0B-4809-98C6-8F91905B1F6F}"/>
            </a:ext>
          </a:extLst>
        </xdr:cNvPr>
        <xdr:cNvSpPr txBox="1"/>
      </xdr:nvSpPr>
      <xdr:spPr>
        <a:xfrm>
          <a:off x="27252930" y="49558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700A1E3E-35A3-4CF8-8B83-475400C39BC6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2" name="CuadroTexto 341">
          <a:extLst>
            <a:ext uri="{FF2B5EF4-FFF2-40B4-BE49-F238E27FC236}">
              <a16:creationId xmlns:a16="http://schemas.microsoft.com/office/drawing/2014/main" id="{281E7FC9-4546-4577-8FDA-160DD76F2F22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3" name="CuadroTexto 342">
          <a:extLst>
            <a:ext uri="{FF2B5EF4-FFF2-40B4-BE49-F238E27FC236}">
              <a16:creationId xmlns:a16="http://schemas.microsoft.com/office/drawing/2014/main" id="{7E113083-6A29-4043-90ED-465AB1B631F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A16C077B-71D3-4CAB-B0CB-ACC2DABE931C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845CD9E1-D8A9-48C6-9B94-DC5B56079B4B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6" name="CuadroTexto 345">
          <a:extLst>
            <a:ext uri="{FF2B5EF4-FFF2-40B4-BE49-F238E27FC236}">
              <a16:creationId xmlns:a16="http://schemas.microsoft.com/office/drawing/2014/main" id="{78A36E7C-F534-46F5-B2F9-81891B626C0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7" name="CuadroTexto 346">
          <a:extLst>
            <a:ext uri="{FF2B5EF4-FFF2-40B4-BE49-F238E27FC236}">
              <a16:creationId xmlns:a16="http://schemas.microsoft.com/office/drawing/2014/main" id="{B4098FC2-B4AF-488F-9A4D-7F0C496576F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5ACFF120-785D-4F7E-97AE-4BC22FE02B9D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1E58968D-43FB-49D8-B38A-2FADF04E74B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0" name="CuadroTexto 349">
          <a:extLst>
            <a:ext uri="{FF2B5EF4-FFF2-40B4-BE49-F238E27FC236}">
              <a16:creationId xmlns:a16="http://schemas.microsoft.com/office/drawing/2014/main" id="{C1C245C1-C60B-4837-A1DC-BEE944099372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2BE491A5-3990-465E-B2F0-7F59D7F77F92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2" name="CuadroTexto 351">
          <a:extLst>
            <a:ext uri="{FF2B5EF4-FFF2-40B4-BE49-F238E27FC236}">
              <a16:creationId xmlns:a16="http://schemas.microsoft.com/office/drawing/2014/main" id="{ED476804-4F44-437C-AE01-B67A81D3BD1D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3C8EE9EB-381B-4308-AF51-AD55A8E1368D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4" name="CuadroTexto 353">
          <a:extLst>
            <a:ext uri="{FF2B5EF4-FFF2-40B4-BE49-F238E27FC236}">
              <a16:creationId xmlns:a16="http://schemas.microsoft.com/office/drawing/2014/main" id="{0F54F537-68AC-44F7-8392-5DF89D5F5BBE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06B5E901-2CC5-48C2-95E3-10E0E4BA8BF7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6" name="CuadroTexto 355">
          <a:extLst>
            <a:ext uri="{FF2B5EF4-FFF2-40B4-BE49-F238E27FC236}">
              <a16:creationId xmlns:a16="http://schemas.microsoft.com/office/drawing/2014/main" id="{6DB29DB2-869B-425D-B5D8-62FCD8334ABB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A86DA0BD-E512-44EE-8658-485D162CBCEE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8" name="CuadroTexto 357">
          <a:extLst>
            <a:ext uri="{FF2B5EF4-FFF2-40B4-BE49-F238E27FC236}">
              <a16:creationId xmlns:a16="http://schemas.microsoft.com/office/drawing/2014/main" id="{F170A4C5-8B62-44EE-A5E0-368C361B0DC6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1E36C120-AA55-4014-B52D-F84394AF7296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0" name="CuadroTexto 359">
          <a:extLst>
            <a:ext uri="{FF2B5EF4-FFF2-40B4-BE49-F238E27FC236}">
              <a16:creationId xmlns:a16="http://schemas.microsoft.com/office/drawing/2014/main" id="{98E78A7D-42F9-4F08-822B-E10CB4BA8A1F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1397E44C-2821-46F5-A45E-9BC52484245F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2" name="CuadroTexto 361">
          <a:extLst>
            <a:ext uri="{FF2B5EF4-FFF2-40B4-BE49-F238E27FC236}">
              <a16:creationId xmlns:a16="http://schemas.microsoft.com/office/drawing/2014/main" id="{B766BAC5-9931-489C-940E-68911403EB7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ED4D0F89-DB99-4D9B-BDCA-323564D7BA87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4" name="CuadroTexto 363">
          <a:extLst>
            <a:ext uri="{FF2B5EF4-FFF2-40B4-BE49-F238E27FC236}">
              <a16:creationId xmlns:a16="http://schemas.microsoft.com/office/drawing/2014/main" id="{14D143E2-D3FD-48F1-A8C1-DB44A6D0F0CC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CF060699-D64F-4162-9C3F-7F8EECE006EF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6" name="CuadroTexto 365">
          <a:extLst>
            <a:ext uri="{FF2B5EF4-FFF2-40B4-BE49-F238E27FC236}">
              <a16:creationId xmlns:a16="http://schemas.microsoft.com/office/drawing/2014/main" id="{56045CA8-FBA7-47F4-9ED0-2D300068CC3F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C27E81DE-6BD3-47A1-B07C-3955B11DA517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8" name="CuadroTexto 367">
          <a:extLst>
            <a:ext uri="{FF2B5EF4-FFF2-40B4-BE49-F238E27FC236}">
              <a16:creationId xmlns:a16="http://schemas.microsoft.com/office/drawing/2014/main" id="{498EBB0A-DFD3-44B3-8E37-9C5F4A9FDC24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id="{658138B5-1867-451D-BE84-13018D689DF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0" name="CuadroTexto 369">
          <a:extLst>
            <a:ext uri="{FF2B5EF4-FFF2-40B4-BE49-F238E27FC236}">
              <a16:creationId xmlns:a16="http://schemas.microsoft.com/office/drawing/2014/main" id="{51B8C80B-A282-40EB-BF3D-1A4F230F65B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AA4EFD61-AE5B-49AA-84C7-21F780FF7627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2" name="CuadroTexto 371">
          <a:extLst>
            <a:ext uri="{FF2B5EF4-FFF2-40B4-BE49-F238E27FC236}">
              <a16:creationId xmlns:a16="http://schemas.microsoft.com/office/drawing/2014/main" id="{13E946B4-EADF-4209-87FB-AA0C813BCAD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1A5AD460-D348-46DE-A5C2-A1EC1239CC9E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4" name="CuadroTexto 373">
          <a:extLst>
            <a:ext uri="{FF2B5EF4-FFF2-40B4-BE49-F238E27FC236}">
              <a16:creationId xmlns:a16="http://schemas.microsoft.com/office/drawing/2014/main" id="{3D762BA7-3BCE-4AD7-8B97-F8D2A3EA3494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id="{BE8C2F85-1514-45D5-9553-507EECC7C10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CD91F985-5EE0-402D-88C2-0AD8A8D09253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45642647-2041-41A8-AD96-2BCDA5C3472E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8" name="CuadroTexto 377">
          <a:extLst>
            <a:ext uri="{FF2B5EF4-FFF2-40B4-BE49-F238E27FC236}">
              <a16:creationId xmlns:a16="http://schemas.microsoft.com/office/drawing/2014/main" id="{0A1D0FFA-1282-4A16-88BF-98214E25974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79" name="CuadroTexto 378">
          <a:extLst>
            <a:ext uri="{FF2B5EF4-FFF2-40B4-BE49-F238E27FC236}">
              <a16:creationId xmlns:a16="http://schemas.microsoft.com/office/drawing/2014/main" id="{C04BA29E-8A47-4E04-B577-EBA3DD7571E4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1FFFAD56-CB14-48FA-9CE1-54F8BCE0F9E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28C0CE89-151F-4987-B0A0-7FE62D35416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2" name="CuadroTexto 381">
          <a:extLst>
            <a:ext uri="{FF2B5EF4-FFF2-40B4-BE49-F238E27FC236}">
              <a16:creationId xmlns:a16="http://schemas.microsoft.com/office/drawing/2014/main" id="{75856748-7960-44AD-86AB-4AFB69E71814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A22E5371-7AAC-46CD-BF9E-1BAAAA4B983B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4" name="CuadroTexto 383">
          <a:extLst>
            <a:ext uri="{FF2B5EF4-FFF2-40B4-BE49-F238E27FC236}">
              <a16:creationId xmlns:a16="http://schemas.microsoft.com/office/drawing/2014/main" id="{D431F481-89D5-43FE-A4DB-91AF9A9C00C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5" name="CuadroTexto 384">
          <a:extLst>
            <a:ext uri="{FF2B5EF4-FFF2-40B4-BE49-F238E27FC236}">
              <a16:creationId xmlns:a16="http://schemas.microsoft.com/office/drawing/2014/main" id="{CC3DFE6D-22D9-426A-93D1-51705F4C100C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6" name="CuadroTexto 385">
          <a:extLst>
            <a:ext uri="{FF2B5EF4-FFF2-40B4-BE49-F238E27FC236}">
              <a16:creationId xmlns:a16="http://schemas.microsoft.com/office/drawing/2014/main" id="{BA416A1F-E994-432F-890A-2C61DEE7722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4191D6B3-0B04-4C0F-8A5A-DA250570599C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8" name="CuadroTexto 387">
          <a:extLst>
            <a:ext uri="{FF2B5EF4-FFF2-40B4-BE49-F238E27FC236}">
              <a16:creationId xmlns:a16="http://schemas.microsoft.com/office/drawing/2014/main" id="{FEE9A1E8-25F1-4BFD-BDCE-966AB5E840D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5966FB6B-555E-44C5-82BA-17024593FD29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0" name="CuadroTexto 389">
          <a:extLst>
            <a:ext uri="{FF2B5EF4-FFF2-40B4-BE49-F238E27FC236}">
              <a16:creationId xmlns:a16="http://schemas.microsoft.com/office/drawing/2014/main" id="{CF36DF4C-22DC-46C0-9490-18A74E2DFFE4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06AFD948-D3FB-4984-A7F8-6990FAF39921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2" name="CuadroTexto 391">
          <a:extLst>
            <a:ext uri="{FF2B5EF4-FFF2-40B4-BE49-F238E27FC236}">
              <a16:creationId xmlns:a16="http://schemas.microsoft.com/office/drawing/2014/main" id="{97F367F5-CBCE-4AFF-BB14-0E1341E6A4A3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09BC29DC-FABD-4C36-86AB-73FA0E9D32C8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4" name="CuadroTexto 393">
          <a:extLst>
            <a:ext uri="{FF2B5EF4-FFF2-40B4-BE49-F238E27FC236}">
              <a16:creationId xmlns:a16="http://schemas.microsoft.com/office/drawing/2014/main" id="{1A02E699-8B65-46CE-A62D-2832CA01391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1D7FC003-FA1C-4A3F-833F-CC09BE329D02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6" name="CuadroTexto 395">
          <a:extLst>
            <a:ext uri="{FF2B5EF4-FFF2-40B4-BE49-F238E27FC236}">
              <a16:creationId xmlns:a16="http://schemas.microsoft.com/office/drawing/2014/main" id="{5750FBE1-E2B6-4BE4-9972-A3536F6EBE2B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890AEE96-0E2B-4F2A-81FF-BE7D7BBE75E0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8" name="CuadroTexto 397">
          <a:extLst>
            <a:ext uri="{FF2B5EF4-FFF2-40B4-BE49-F238E27FC236}">
              <a16:creationId xmlns:a16="http://schemas.microsoft.com/office/drawing/2014/main" id="{74516D28-9C12-4E4A-B7A2-F869F0B66476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94C09325-FB04-4401-92F8-30F6E7A03AFB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200</xdr:row>
      <xdr:rowOff>0</xdr:rowOff>
    </xdr:from>
    <xdr:ext cx="65" cy="172227"/>
    <xdr:sp macro="" textlink="">
      <xdr:nvSpPr>
        <xdr:cNvPr id="400" name="CuadroTexto 399">
          <a:extLst>
            <a:ext uri="{FF2B5EF4-FFF2-40B4-BE49-F238E27FC236}">
              <a16:creationId xmlns:a16="http://schemas.microsoft.com/office/drawing/2014/main" id="{DDA2A357-DC57-4856-AF58-D233B7FBDC65}"/>
            </a:ext>
          </a:extLst>
        </xdr:cNvPr>
        <xdr:cNvSpPr txBox="1"/>
      </xdr:nvSpPr>
      <xdr:spPr>
        <a:xfrm>
          <a:off x="27252930" y="50053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1" name="CuadroTexto 400">
          <a:extLst>
            <a:ext uri="{FF2B5EF4-FFF2-40B4-BE49-F238E27FC236}">
              <a16:creationId xmlns:a16="http://schemas.microsoft.com/office/drawing/2014/main" id="{C4D0B12F-5051-4CFE-9B1B-794B2A2ECB3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2" name="CuadroTexto 401">
          <a:extLst>
            <a:ext uri="{FF2B5EF4-FFF2-40B4-BE49-F238E27FC236}">
              <a16:creationId xmlns:a16="http://schemas.microsoft.com/office/drawing/2014/main" id="{78827003-9E65-4560-99EE-192276C90AB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CB19409A-84D9-4CFB-989F-62E9DBE9501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4" name="CuadroTexto 403">
          <a:extLst>
            <a:ext uri="{FF2B5EF4-FFF2-40B4-BE49-F238E27FC236}">
              <a16:creationId xmlns:a16="http://schemas.microsoft.com/office/drawing/2014/main" id="{BACAE9F0-B614-4EE5-902C-E3BEF8E43E0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5B5A7E9D-ECAB-40B8-9B4D-0A231074CBB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6" name="CuadroTexto 405">
          <a:extLst>
            <a:ext uri="{FF2B5EF4-FFF2-40B4-BE49-F238E27FC236}">
              <a16:creationId xmlns:a16="http://schemas.microsoft.com/office/drawing/2014/main" id="{43FA0FDA-C4B9-49A9-844D-F34D1DADA37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7" name="CuadroTexto 406">
          <a:extLst>
            <a:ext uri="{FF2B5EF4-FFF2-40B4-BE49-F238E27FC236}">
              <a16:creationId xmlns:a16="http://schemas.microsoft.com/office/drawing/2014/main" id="{B1E6AAED-9831-4FAB-A26F-0C30EDDEED5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763D0111-A4C2-4F2A-ACCD-DEC41D523C0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6E5BD619-6AF6-4027-81A1-0D8F7917E2B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0" name="CuadroTexto 409">
          <a:extLst>
            <a:ext uri="{FF2B5EF4-FFF2-40B4-BE49-F238E27FC236}">
              <a16:creationId xmlns:a16="http://schemas.microsoft.com/office/drawing/2014/main" id="{183CB2FE-5B3E-46E5-B6DA-B742CD53024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1" name="CuadroTexto 410">
          <a:extLst>
            <a:ext uri="{FF2B5EF4-FFF2-40B4-BE49-F238E27FC236}">
              <a16:creationId xmlns:a16="http://schemas.microsoft.com/office/drawing/2014/main" id="{5F9BE54C-2134-4A9A-8F57-FC75CD559C5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F90960A2-2D7D-49FB-ACC5-D05E7F9B142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C2A01ECB-A077-4F2C-8563-150A3CB3611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4" name="CuadroTexto 413">
          <a:extLst>
            <a:ext uri="{FF2B5EF4-FFF2-40B4-BE49-F238E27FC236}">
              <a16:creationId xmlns:a16="http://schemas.microsoft.com/office/drawing/2014/main" id="{03D5B9A5-C111-44E7-954E-F853ACB67DD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C1C502AC-71A2-420A-A1EE-162EB2FD527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6" name="CuadroTexto 415">
          <a:extLst>
            <a:ext uri="{FF2B5EF4-FFF2-40B4-BE49-F238E27FC236}">
              <a16:creationId xmlns:a16="http://schemas.microsoft.com/office/drawing/2014/main" id="{5D63885B-D96F-49F6-A473-B184A534E6F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7" name="CuadroTexto 416">
          <a:extLst>
            <a:ext uri="{FF2B5EF4-FFF2-40B4-BE49-F238E27FC236}">
              <a16:creationId xmlns:a16="http://schemas.microsoft.com/office/drawing/2014/main" id="{A78ECEC0-EEA0-4785-AC0A-5328FCE904C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id="{EE610D41-FD29-49F7-A7EE-20D3C882615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A2A767D2-C127-44EA-9DAA-7CE54693733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57FFFAA7-39AB-4C4D-8642-9743A5A62D6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EC5FBD1C-CB22-4E1C-9736-5B5D8AB12C3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BA6E6441-C543-466C-BD20-304E0EC878F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DA9B2905-7A48-47AB-AFD8-3700D7CE4F2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4" name="CuadroTexto 423">
          <a:extLst>
            <a:ext uri="{FF2B5EF4-FFF2-40B4-BE49-F238E27FC236}">
              <a16:creationId xmlns:a16="http://schemas.microsoft.com/office/drawing/2014/main" id="{3CFE5246-B6BD-4CF3-823A-1388E1BE787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6FF004A9-1D05-497B-B999-F32C7F5D4C4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72EAEA12-B4D6-467D-A1EF-DCAAA48FB65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7" name="CuadroTexto 426">
          <a:extLst>
            <a:ext uri="{FF2B5EF4-FFF2-40B4-BE49-F238E27FC236}">
              <a16:creationId xmlns:a16="http://schemas.microsoft.com/office/drawing/2014/main" id="{8F7CFDF9-E932-4B76-B87E-3D00FB4B5A3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1AF693AA-880C-4293-8C76-9512B77F793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91492F06-1A3D-4966-BFE9-649898DE37C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id="{5A488EC8-BF52-49C2-926D-44FBFC56F31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1" name="CuadroTexto 430">
          <a:extLst>
            <a:ext uri="{FF2B5EF4-FFF2-40B4-BE49-F238E27FC236}">
              <a16:creationId xmlns:a16="http://schemas.microsoft.com/office/drawing/2014/main" id="{6B346235-ADA6-4F28-80ED-44475AF1461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id="{225504DB-4CF9-46FF-BAD2-C236A938768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3" name="CuadroTexto 432">
          <a:extLst>
            <a:ext uri="{FF2B5EF4-FFF2-40B4-BE49-F238E27FC236}">
              <a16:creationId xmlns:a16="http://schemas.microsoft.com/office/drawing/2014/main" id="{BED2B654-55AE-41A6-98BB-E86297EEC83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4" name="CuadroTexto 433">
          <a:extLst>
            <a:ext uri="{FF2B5EF4-FFF2-40B4-BE49-F238E27FC236}">
              <a16:creationId xmlns:a16="http://schemas.microsoft.com/office/drawing/2014/main" id="{5EC366E2-8FFF-4D5C-A7D1-19EFFE35467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5" name="CuadroTexto 434">
          <a:extLst>
            <a:ext uri="{FF2B5EF4-FFF2-40B4-BE49-F238E27FC236}">
              <a16:creationId xmlns:a16="http://schemas.microsoft.com/office/drawing/2014/main" id="{54E24970-FE12-4DDD-AC61-63BE2FBD1F0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id="{E659926E-FEEB-469E-AC54-BD71F6DAE7B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id="{3781AB6C-9715-4269-9A6C-A9F59C624E5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id="{81AF4DE9-133A-4E9A-81F0-ED0BFE9B1AD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39" name="CuadroTexto 438">
          <a:extLst>
            <a:ext uri="{FF2B5EF4-FFF2-40B4-BE49-F238E27FC236}">
              <a16:creationId xmlns:a16="http://schemas.microsoft.com/office/drawing/2014/main" id="{4F2A4A05-0DFC-4690-A45E-871BA044E51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0" name="CuadroTexto 439">
          <a:extLst>
            <a:ext uri="{FF2B5EF4-FFF2-40B4-BE49-F238E27FC236}">
              <a16:creationId xmlns:a16="http://schemas.microsoft.com/office/drawing/2014/main" id="{EB7AD4D4-C8F8-4ACD-B355-D8FB77DCE1C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1" name="CuadroTexto 440">
          <a:extLst>
            <a:ext uri="{FF2B5EF4-FFF2-40B4-BE49-F238E27FC236}">
              <a16:creationId xmlns:a16="http://schemas.microsoft.com/office/drawing/2014/main" id="{DC2BDFA5-643A-48C5-B1D4-527FC0B9835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2" name="CuadroTexto 441">
          <a:extLst>
            <a:ext uri="{FF2B5EF4-FFF2-40B4-BE49-F238E27FC236}">
              <a16:creationId xmlns:a16="http://schemas.microsoft.com/office/drawing/2014/main" id="{618CBADD-0105-4A48-BB63-2CC4647B588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3" name="CuadroTexto 442">
          <a:extLst>
            <a:ext uri="{FF2B5EF4-FFF2-40B4-BE49-F238E27FC236}">
              <a16:creationId xmlns:a16="http://schemas.microsoft.com/office/drawing/2014/main" id="{8620BBB6-3F3F-4D37-ADD1-89513D4654D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4" name="CuadroTexto 443">
          <a:extLst>
            <a:ext uri="{FF2B5EF4-FFF2-40B4-BE49-F238E27FC236}">
              <a16:creationId xmlns:a16="http://schemas.microsoft.com/office/drawing/2014/main" id="{82F46898-AFC0-468B-BFD0-F287926A05F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5" name="CuadroTexto 444">
          <a:extLst>
            <a:ext uri="{FF2B5EF4-FFF2-40B4-BE49-F238E27FC236}">
              <a16:creationId xmlns:a16="http://schemas.microsoft.com/office/drawing/2014/main" id="{523914F6-17F6-48D1-A458-AB85161F5B9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6" name="CuadroTexto 445">
          <a:extLst>
            <a:ext uri="{FF2B5EF4-FFF2-40B4-BE49-F238E27FC236}">
              <a16:creationId xmlns:a16="http://schemas.microsoft.com/office/drawing/2014/main" id="{7A5E6D15-3FEA-4D21-83C1-E304A3735C8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7" name="CuadroTexto 446">
          <a:extLst>
            <a:ext uri="{FF2B5EF4-FFF2-40B4-BE49-F238E27FC236}">
              <a16:creationId xmlns:a16="http://schemas.microsoft.com/office/drawing/2014/main" id="{E32319C9-CAF1-4D35-B2F1-7061E25E7C5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93CCFED8-AC3E-49C1-AEC4-07ED31C06A5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49" name="CuadroTexto 448">
          <a:extLst>
            <a:ext uri="{FF2B5EF4-FFF2-40B4-BE49-F238E27FC236}">
              <a16:creationId xmlns:a16="http://schemas.microsoft.com/office/drawing/2014/main" id="{852615FB-6C4D-4EF7-9F9D-2EBE425E67C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0" name="CuadroTexto 449">
          <a:extLst>
            <a:ext uri="{FF2B5EF4-FFF2-40B4-BE49-F238E27FC236}">
              <a16:creationId xmlns:a16="http://schemas.microsoft.com/office/drawing/2014/main" id="{77AC1BD8-7E20-4383-A8B5-A736FB67857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1" name="CuadroTexto 450">
          <a:extLst>
            <a:ext uri="{FF2B5EF4-FFF2-40B4-BE49-F238E27FC236}">
              <a16:creationId xmlns:a16="http://schemas.microsoft.com/office/drawing/2014/main" id="{31EE023E-AE2A-4A98-BD18-0AEAF341D14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2" name="CuadroTexto 451">
          <a:extLst>
            <a:ext uri="{FF2B5EF4-FFF2-40B4-BE49-F238E27FC236}">
              <a16:creationId xmlns:a16="http://schemas.microsoft.com/office/drawing/2014/main" id="{B197DF03-CB32-44F1-9F07-709182A648E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3" name="CuadroTexto 452">
          <a:extLst>
            <a:ext uri="{FF2B5EF4-FFF2-40B4-BE49-F238E27FC236}">
              <a16:creationId xmlns:a16="http://schemas.microsoft.com/office/drawing/2014/main" id="{1B7C6824-34BE-4F18-AA07-D385010DDD4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4" name="CuadroTexto 453">
          <a:extLst>
            <a:ext uri="{FF2B5EF4-FFF2-40B4-BE49-F238E27FC236}">
              <a16:creationId xmlns:a16="http://schemas.microsoft.com/office/drawing/2014/main" id="{867F0ECB-6703-4CF6-A435-3AE54F020EF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5" name="CuadroTexto 454">
          <a:extLst>
            <a:ext uri="{FF2B5EF4-FFF2-40B4-BE49-F238E27FC236}">
              <a16:creationId xmlns:a16="http://schemas.microsoft.com/office/drawing/2014/main" id="{62509A68-324E-47D1-B003-5918F29A4C5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6" name="CuadroTexto 455">
          <a:extLst>
            <a:ext uri="{FF2B5EF4-FFF2-40B4-BE49-F238E27FC236}">
              <a16:creationId xmlns:a16="http://schemas.microsoft.com/office/drawing/2014/main" id="{37175394-8248-4DAF-BE74-152D8426DFC3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7" name="CuadroTexto 456">
          <a:extLst>
            <a:ext uri="{FF2B5EF4-FFF2-40B4-BE49-F238E27FC236}">
              <a16:creationId xmlns:a16="http://schemas.microsoft.com/office/drawing/2014/main" id="{772745FE-8E01-494A-94C8-E624F61F754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id="{103C64A2-E29B-43E1-9662-7328DBC6176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id="{74391C45-1C2D-4F38-87D2-C0948D87F33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id="{0AE6DE52-14CA-43C2-9123-14CB9C7B90B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1" name="CuadroTexto 460">
          <a:extLst>
            <a:ext uri="{FF2B5EF4-FFF2-40B4-BE49-F238E27FC236}">
              <a16:creationId xmlns:a16="http://schemas.microsoft.com/office/drawing/2014/main" id="{0704F049-08DF-4EAA-A346-B809F18698C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2" name="CuadroTexto 461">
          <a:extLst>
            <a:ext uri="{FF2B5EF4-FFF2-40B4-BE49-F238E27FC236}">
              <a16:creationId xmlns:a16="http://schemas.microsoft.com/office/drawing/2014/main" id="{B2838829-F503-43A4-A38F-2FA4AF0F1B8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3" name="CuadroTexto 462">
          <a:extLst>
            <a:ext uri="{FF2B5EF4-FFF2-40B4-BE49-F238E27FC236}">
              <a16:creationId xmlns:a16="http://schemas.microsoft.com/office/drawing/2014/main" id="{313CDA84-A4D3-46D0-BA82-69197BB1354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4" name="CuadroTexto 463">
          <a:extLst>
            <a:ext uri="{FF2B5EF4-FFF2-40B4-BE49-F238E27FC236}">
              <a16:creationId xmlns:a16="http://schemas.microsoft.com/office/drawing/2014/main" id="{D87E7E03-FDB2-4157-9B5C-69E18AEC661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5" name="CuadroTexto 464">
          <a:extLst>
            <a:ext uri="{FF2B5EF4-FFF2-40B4-BE49-F238E27FC236}">
              <a16:creationId xmlns:a16="http://schemas.microsoft.com/office/drawing/2014/main" id="{8FD8CBEF-F05D-4DA8-9E0B-637EAACC294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6" name="CuadroTexto 465">
          <a:extLst>
            <a:ext uri="{FF2B5EF4-FFF2-40B4-BE49-F238E27FC236}">
              <a16:creationId xmlns:a16="http://schemas.microsoft.com/office/drawing/2014/main" id="{CC102D4C-8987-4FE7-9963-7BFB09B5C00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7" name="CuadroTexto 466">
          <a:extLst>
            <a:ext uri="{FF2B5EF4-FFF2-40B4-BE49-F238E27FC236}">
              <a16:creationId xmlns:a16="http://schemas.microsoft.com/office/drawing/2014/main" id="{09DA2467-903A-420E-8B96-9BD00E9EC91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8" name="CuadroTexto 467">
          <a:extLst>
            <a:ext uri="{FF2B5EF4-FFF2-40B4-BE49-F238E27FC236}">
              <a16:creationId xmlns:a16="http://schemas.microsoft.com/office/drawing/2014/main" id="{404C5B9C-1F71-408F-B95A-DE392CDDF0A3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69" name="CuadroTexto 468">
          <a:extLst>
            <a:ext uri="{FF2B5EF4-FFF2-40B4-BE49-F238E27FC236}">
              <a16:creationId xmlns:a16="http://schemas.microsoft.com/office/drawing/2014/main" id="{8BFC215C-F6B1-4699-B126-D645226523B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0" name="CuadroTexto 469">
          <a:extLst>
            <a:ext uri="{FF2B5EF4-FFF2-40B4-BE49-F238E27FC236}">
              <a16:creationId xmlns:a16="http://schemas.microsoft.com/office/drawing/2014/main" id="{042A8898-1A26-466A-A79C-F7328B0214D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1" name="CuadroTexto 470">
          <a:extLst>
            <a:ext uri="{FF2B5EF4-FFF2-40B4-BE49-F238E27FC236}">
              <a16:creationId xmlns:a16="http://schemas.microsoft.com/office/drawing/2014/main" id="{82D1F7F5-B23C-4480-8BE1-09B3DBC750A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2" name="CuadroTexto 471">
          <a:extLst>
            <a:ext uri="{FF2B5EF4-FFF2-40B4-BE49-F238E27FC236}">
              <a16:creationId xmlns:a16="http://schemas.microsoft.com/office/drawing/2014/main" id="{441AB002-8899-4768-8047-A6BF85973C0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3" name="CuadroTexto 472">
          <a:extLst>
            <a:ext uri="{FF2B5EF4-FFF2-40B4-BE49-F238E27FC236}">
              <a16:creationId xmlns:a16="http://schemas.microsoft.com/office/drawing/2014/main" id="{58C270F4-864F-4FA2-B7EC-3CB7BA1469F2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4" name="CuadroTexto 473">
          <a:extLst>
            <a:ext uri="{FF2B5EF4-FFF2-40B4-BE49-F238E27FC236}">
              <a16:creationId xmlns:a16="http://schemas.microsoft.com/office/drawing/2014/main" id="{414CBD65-D6E6-440C-AE5C-1070E941A00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5" name="CuadroTexto 474">
          <a:extLst>
            <a:ext uri="{FF2B5EF4-FFF2-40B4-BE49-F238E27FC236}">
              <a16:creationId xmlns:a16="http://schemas.microsoft.com/office/drawing/2014/main" id="{88B79839-470E-4A48-99CC-2752A3EBB2B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6" name="CuadroTexto 475">
          <a:extLst>
            <a:ext uri="{FF2B5EF4-FFF2-40B4-BE49-F238E27FC236}">
              <a16:creationId xmlns:a16="http://schemas.microsoft.com/office/drawing/2014/main" id="{F8FD497E-8569-4190-A3D5-8EC3E201D603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7" name="CuadroTexto 476">
          <a:extLst>
            <a:ext uri="{FF2B5EF4-FFF2-40B4-BE49-F238E27FC236}">
              <a16:creationId xmlns:a16="http://schemas.microsoft.com/office/drawing/2014/main" id="{1D41024E-2E7C-45D7-B4B9-557D2C0E702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8" name="CuadroTexto 477">
          <a:extLst>
            <a:ext uri="{FF2B5EF4-FFF2-40B4-BE49-F238E27FC236}">
              <a16:creationId xmlns:a16="http://schemas.microsoft.com/office/drawing/2014/main" id="{69DA672A-C456-4177-A93A-226F978402B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79" name="CuadroTexto 478">
          <a:extLst>
            <a:ext uri="{FF2B5EF4-FFF2-40B4-BE49-F238E27FC236}">
              <a16:creationId xmlns:a16="http://schemas.microsoft.com/office/drawing/2014/main" id="{96C054FC-D37F-433B-B91D-E9BD505CA8C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id="{903D0FF0-C111-47A2-945F-1CD160E2063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id="{A71DF9C1-30D5-4AB7-AFA6-FFDC1D3354C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2" name="CuadroTexto 481">
          <a:extLst>
            <a:ext uri="{FF2B5EF4-FFF2-40B4-BE49-F238E27FC236}">
              <a16:creationId xmlns:a16="http://schemas.microsoft.com/office/drawing/2014/main" id="{2A270F95-2757-43FA-AC35-BF77C03D058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3" name="CuadroTexto 482">
          <a:extLst>
            <a:ext uri="{FF2B5EF4-FFF2-40B4-BE49-F238E27FC236}">
              <a16:creationId xmlns:a16="http://schemas.microsoft.com/office/drawing/2014/main" id="{A0F639E8-B7B3-40FC-B47C-CE64B07F142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4" name="CuadroTexto 483">
          <a:extLst>
            <a:ext uri="{FF2B5EF4-FFF2-40B4-BE49-F238E27FC236}">
              <a16:creationId xmlns:a16="http://schemas.microsoft.com/office/drawing/2014/main" id="{29FC4476-8C81-44FB-B11F-7C99C27C673A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5" name="CuadroTexto 484">
          <a:extLst>
            <a:ext uri="{FF2B5EF4-FFF2-40B4-BE49-F238E27FC236}">
              <a16:creationId xmlns:a16="http://schemas.microsoft.com/office/drawing/2014/main" id="{3D794871-911B-4F44-AD7C-FB27E79692C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6" name="CuadroTexto 485">
          <a:extLst>
            <a:ext uri="{FF2B5EF4-FFF2-40B4-BE49-F238E27FC236}">
              <a16:creationId xmlns:a16="http://schemas.microsoft.com/office/drawing/2014/main" id="{3A08517D-FA32-491F-B2F6-D002AF4F35AD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FDE8D431-395C-436A-9737-F8A0049CE6F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15155475-D2E8-4731-AF7A-91A96050308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89" name="CuadroTexto 488">
          <a:extLst>
            <a:ext uri="{FF2B5EF4-FFF2-40B4-BE49-F238E27FC236}">
              <a16:creationId xmlns:a16="http://schemas.microsoft.com/office/drawing/2014/main" id="{5CF61830-0999-400A-BEAB-81BC1864690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2A6FF519-7D54-48E0-8CF5-6CC418ECB0E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1" name="CuadroTexto 490">
          <a:extLst>
            <a:ext uri="{FF2B5EF4-FFF2-40B4-BE49-F238E27FC236}">
              <a16:creationId xmlns:a16="http://schemas.microsoft.com/office/drawing/2014/main" id="{453083A4-FC0B-4301-AC3A-4C0AD0A4F6B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2" name="CuadroTexto 491">
          <a:extLst>
            <a:ext uri="{FF2B5EF4-FFF2-40B4-BE49-F238E27FC236}">
              <a16:creationId xmlns:a16="http://schemas.microsoft.com/office/drawing/2014/main" id="{959AB0C3-EEB6-43CC-BDD4-AFB8ED6F17F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5582A0CD-97F9-45AF-8DCE-62DD21034BB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E0D0BB80-47D4-4F39-8A0F-D2A67819D5F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5" name="CuadroTexto 494">
          <a:extLst>
            <a:ext uri="{FF2B5EF4-FFF2-40B4-BE49-F238E27FC236}">
              <a16:creationId xmlns:a16="http://schemas.microsoft.com/office/drawing/2014/main" id="{643F9D54-64C7-4D91-B35A-91D026BF236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F75E7925-CD23-4F0D-9AC0-408BA2BD4FD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7" name="CuadroTexto 496">
          <a:extLst>
            <a:ext uri="{FF2B5EF4-FFF2-40B4-BE49-F238E27FC236}">
              <a16:creationId xmlns:a16="http://schemas.microsoft.com/office/drawing/2014/main" id="{D4474301-5730-45AB-90DE-3AD0DE79B12C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id="{CA85B87B-CF3D-49C1-9179-34CA7244C4CE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499" name="CuadroTexto 498">
          <a:extLst>
            <a:ext uri="{FF2B5EF4-FFF2-40B4-BE49-F238E27FC236}">
              <a16:creationId xmlns:a16="http://schemas.microsoft.com/office/drawing/2014/main" id="{3DF45D79-1713-4F0F-8C0E-EAC9D370174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id="{F04AC48A-4CB1-40AF-AA86-A0610CEC5935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id="{5BA5DDDE-22A3-4769-B1F2-BC7B0F40274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id="{42156740-7065-4185-92BD-64C1A1C43D01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3" name="CuadroTexto 502">
          <a:extLst>
            <a:ext uri="{FF2B5EF4-FFF2-40B4-BE49-F238E27FC236}">
              <a16:creationId xmlns:a16="http://schemas.microsoft.com/office/drawing/2014/main" id="{63078E1C-164E-4BC6-816C-243A668C72F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id="{752E48B5-4EDD-432B-A9C5-AAAB7786C55B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5" name="CuadroTexto 504">
          <a:extLst>
            <a:ext uri="{FF2B5EF4-FFF2-40B4-BE49-F238E27FC236}">
              <a16:creationId xmlns:a16="http://schemas.microsoft.com/office/drawing/2014/main" id="{7637F92C-1126-482F-B6A8-8CA61B5D9B4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id="{3E624FE1-D8CE-4AB0-8D5E-BECC7E553C6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id="{CA7AEE68-08D0-4653-8A0E-2ECE3A2AFC67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8" name="CuadroTexto 507">
          <a:extLst>
            <a:ext uri="{FF2B5EF4-FFF2-40B4-BE49-F238E27FC236}">
              <a16:creationId xmlns:a16="http://schemas.microsoft.com/office/drawing/2014/main" id="{57E25D0F-B882-4961-BD00-36DCDC8C9770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09" name="CuadroTexto 508">
          <a:extLst>
            <a:ext uri="{FF2B5EF4-FFF2-40B4-BE49-F238E27FC236}">
              <a16:creationId xmlns:a16="http://schemas.microsoft.com/office/drawing/2014/main" id="{FB97510A-EAD8-4F94-BB34-83CEDE19564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0" name="CuadroTexto 509">
          <a:extLst>
            <a:ext uri="{FF2B5EF4-FFF2-40B4-BE49-F238E27FC236}">
              <a16:creationId xmlns:a16="http://schemas.microsoft.com/office/drawing/2014/main" id="{9AD2F65B-783D-4CCC-9A89-70F454EC40D4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1" name="CuadroTexto 510">
          <a:extLst>
            <a:ext uri="{FF2B5EF4-FFF2-40B4-BE49-F238E27FC236}">
              <a16:creationId xmlns:a16="http://schemas.microsoft.com/office/drawing/2014/main" id="{8EBC54BC-AE5E-4052-89F7-3CDD5611B013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2" name="CuadroTexto 511">
          <a:extLst>
            <a:ext uri="{FF2B5EF4-FFF2-40B4-BE49-F238E27FC236}">
              <a16:creationId xmlns:a16="http://schemas.microsoft.com/office/drawing/2014/main" id="{002E2B18-3FF1-4FB6-9743-56B1FBBA990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3" name="CuadroTexto 512">
          <a:extLst>
            <a:ext uri="{FF2B5EF4-FFF2-40B4-BE49-F238E27FC236}">
              <a16:creationId xmlns:a16="http://schemas.microsoft.com/office/drawing/2014/main" id="{D8F07C93-0062-43CC-BF5B-57A07A540CA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4" name="CuadroTexto 513">
          <a:extLst>
            <a:ext uri="{FF2B5EF4-FFF2-40B4-BE49-F238E27FC236}">
              <a16:creationId xmlns:a16="http://schemas.microsoft.com/office/drawing/2014/main" id="{3B9B43EC-A5DB-4317-82DF-534ABB13490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5" name="CuadroTexto 514">
          <a:extLst>
            <a:ext uri="{FF2B5EF4-FFF2-40B4-BE49-F238E27FC236}">
              <a16:creationId xmlns:a16="http://schemas.microsoft.com/office/drawing/2014/main" id="{F60FBE83-0F51-4D14-A4D3-41DEE8EF7ED9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7AB80C9C-0ACA-4A28-84A4-97113C1D4D88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7" name="CuadroTexto 516">
          <a:extLst>
            <a:ext uri="{FF2B5EF4-FFF2-40B4-BE49-F238E27FC236}">
              <a16:creationId xmlns:a16="http://schemas.microsoft.com/office/drawing/2014/main" id="{A2EDCDE2-2E7F-4BAD-A50E-170FAFD68396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8" name="CuadroTexto 517">
          <a:extLst>
            <a:ext uri="{FF2B5EF4-FFF2-40B4-BE49-F238E27FC236}">
              <a16:creationId xmlns:a16="http://schemas.microsoft.com/office/drawing/2014/main" id="{E0BCE985-2B5C-4314-B346-906169A61BF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19" name="CuadroTexto 518">
          <a:extLst>
            <a:ext uri="{FF2B5EF4-FFF2-40B4-BE49-F238E27FC236}">
              <a16:creationId xmlns:a16="http://schemas.microsoft.com/office/drawing/2014/main" id="{3DE1D9FF-ABB7-49BA-8C61-8ED4FE6A0A3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197</xdr:row>
      <xdr:rowOff>0</xdr:rowOff>
    </xdr:from>
    <xdr:ext cx="65" cy="172227"/>
    <xdr:sp macro="" textlink="">
      <xdr:nvSpPr>
        <xdr:cNvPr id="520" name="CuadroTexto 519">
          <a:extLst>
            <a:ext uri="{FF2B5EF4-FFF2-40B4-BE49-F238E27FC236}">
              <a16:creationId xmlns:a16="http://schemas.microsoft.com/office/drawing/2014/main" id="{5E9F3548-9CB2-4F06-BDD1-A6852D444C3F}"/>
            </a:ext>
          </a:extLst>
        </xdr:cNvPr>
        <xdr:cNvSpPr txBox="1"/>
      </xdr:nvSpPr>
      <xdr:spPr>
        <a:xfrm>
          <a:off x="27252930" y="49310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1" name="CuadroTexto 520">
          <a:extLst>
            <a:ext uri="{FF2B5EF4-FFF2-40B4-BE49-F238E27FC236}">
              <a16:creationId xmlns:a16="http://schemas.microsoft.com/office/drawing/2014/main" id="{56EC47D0-8163-4BE1-B5C5-E98253B3A36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id="{DFD948D0-C0C5-4E33-AD54-5F4CE409B51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id="{EF4D480D-AA37-40AC-BB38-5DB42EDDDD5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4" name="CuadroTexto 523">
          <a:extLst>
            <a:ext uri="{FF2B5EF4-FFF2-40B4-BE49-F238E27FC236}">
              <a16:creationId xmlns:a16="http://schemas.microsoft.com/office/drawing/2014/main" id="{C97ADE0B-7723-4F3E-8013-22FD24E5E95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5" name="CuadroTexto 524">
          <a:extLst>
            <a:ext uri="{FF2B5EF4-FFF2-40B4-BE49-F238E27FC236}">
              <a16:creationId xmlns:a16="http://schemas.microsoft.com/office/drawing/2014/main" id="{65FE0269-8117-4C1B-8782-8E36D0C2847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id="{90190B58-F84E-4435-A445-C30E61D559F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7" name="CuadroTexto 526">
          <a:extLst>
            <a:ext uri="{FF2B5EF4-FFF2-40B4-BE49-F238E27FC236}">
              <a16:creationId xmlns:a16="http://schemas.microsoft.com/office/drawing/2014/main" id="{8E7F39DA-5ACB-426D-BFBD-331B11986E3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8" name="CuadroTexto 527">
          <a:extLst>
            <a:ext uri="{FF2B5EF4-FFF2-40B4-BE49-F238E27FC236}">
              <a16:creationId xmlns:a16="http://schemas.microsoft.com/office/drawing/2014/main" id="{33B21FB0-591F-4751-A74D-CD6AFBDC8C5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29" name="CuadroTexto 528">
          <a:extLst>
            <a:ext uri="{FF2B5EF4-FFF2-40B4-BE49-F238E27FC236}">
              <a16:creationId xmlns:a16="http://schemas.microsoft.com/office/drawing/2014/main" id="{656A59D7-EF26-4EBF-B779-5400A1CEA2D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0" name="CuadroTexto 529">
          <a:extLst>
            <a:ext uri="{FF2B5EF4-FFF2-40B4-BE49-F238E27FC236}">
              <a16:creationId xmlns:a16="http://schemas.microsoft.com/office/drawing/2014/main" id="{B748236C-296F-43B2-9FE1-85C02B83129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1" name="CuadroTexto 530">
          <a:extLst>
            <a:ext uri="{FF2B5EF4-FFF2-40B4-BE49-F238E27FC236}">
              <a16:creationId xmlns:a16="http://schemas.microsoft.com/office/drawing/2014/main" id="{1E808A0B-2CB0-4CAF-9C36-0132C39AB3A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2" name="CuadroTexto 531">
          <a:extLst>
            <a:ext uri="{FF2B5EF4-FFF2-40B4-BE49-F238E27FC236}">
              <a16:creationId xmlns:a16="http://schemas.microsoft.com/office/drawing/2014/main" id="{A6FC570D-CF2E-4195-99B7-98D1FB44A53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3" name="CuadroTexto 532">
          <a:extLst>
            <a:ext uri="{FF2B5EF4-FFF2-40B4-BE49-F238E27FC236}">
              <a16:creationId xmlns:a16="http://schemas.microsoft.com/office/drawing/2014/main" id="{91B007EB-719C-4E7E-9233-60EF48B32A4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4" name="CuadroTexto 533">
          <a:extLst>
            <a:ext uri="{FF2B5EF4-FFF2-40B4-BE49-F238E27FC236}">
              <a16:creationId xmlns:a16="http://schemas.microsoft.com/office/drawing/2014/main" id="{B72FF2C4-F513-454D-B6E8-EB85FBFACD8B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5" name="CuadroTexto 534">
          <a:extLst>
            <a:ext uri="{FF2B5EF4-FFF2-40B4-BE49-F238E27FC236}">
              <a16:creationId xmlns:a16="http://schemas.microsoft.com/office/drawing/2014/main" id="{BFC15416-F975-493C-A5C7-92CF1B145FE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6" name="CuadroTexto 535">
          <a:extLst>
            <a:ext uri="{FF2B5EF4-FFF2-40B4-BE49-F238E27FC236}">
              <a16:creationId xmlns:a16="http://schemas.microsoft.com/office/drawing/2014/main" id="{FAE9B391-34DF-4FB3-9ED5-6455C5A6A76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7" name="CuadroTexto 536">
          <a:extLst>
            <a:ext uri="{FF2B5EF4-FFF2-40B4-BE49-F238E27FC236}">
              <a16:creationId xmlns:a16="http://schemas.microsoft.com/office/drawing/2014/main" id="{4B5FBEDA-6CDD-4610-993B-912A81DAE73C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8" name="CuadroTexto 537">
          <a:extLst>
            <a:ext uri="{FF2B5EF4-FFF2-40B4-BE49-F238E27FC236}">
              <a16:creationId xmlns:a16="http://schemas.microsoft.com/office/drawing/2014/main" id="{F708A5A1-A16D-4DF6-A9CE-3BB0E77E53C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39" name="CuadroTexto 538">
          <a:extLst>
            <a:ext uri="{FF2B5EF4-FFF2-40B4-BE49-F238E27FC236}">
              <a16:creationId xmlns:a16="http://schemas.microsoft.com/office/drawing/2014/main" id="{4FB05D82-7A8B-4569-A28F-C1BD7D34BCFE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0" name="CuadroTexto 539">
          <a:extLst>
            <a:ext uri="{FF2B5EF4-FFF2-40B4-BE49-F238E27FC236}">
              <a16:creationId xmlns:a16="http://schemas.microsoft.com/office/drawing/2014/main" id="{6BA8BB36-0A5C-4D3F-A764-3CE260B3007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1" name="CuadroTexto 540">
          <a:extLst>
            <a:ext uri="{FF2B5EF4-FFF2-40B4-BE49-F238E27FC236}">
              <a16:creationId xmlns:a16="http://schemas.microsoft.com/office/drawing/2014/main" id="{196C4394-C18E-49CF-A2C5-98BAAEA6DF1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2" name="CuadroTexto 541">
          <a:extLst>
            <a:ext uri="{FF2B5EF4-FFF2-40B4-BE49-F238E27FC236}">
              <a16:creationId xmlns:a16="http://schemas.microsoft.com/office/drawing/2014/main" id="{3362D88F-BB79-4261-BE4C-8C5E6BADA90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3" name="CuadroTexto 542">
          <a:extLst>
            <a:ext uri="{FF2B5EF4-FFF2-40B4-BE49-F238E27FC236}">
              <a16:creationId xmlns:a16="http://schemas.microsoft.com/office/drawing/2014/main" id="{5D5839DB-0BB8-4CDC-AFE6-8BD0C6F1E0A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id="{B278A7C6-F470-4777-8CB7-15183F8FCF6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5" name="CuadroTexto 544">
          <a:extLst>
            <a:ext uri="{FF2B5EF4-FFF2-40B4-BE49-F238E27FC236}">
              <a16:creationId xmlns:a16="http://schemas.microsoft.com/office/drawing/2014/main" id="{CE6C3136-3A9C-4F76-99D6-C361852EEB8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6" name="CuadroTexto 545">
          <a:extLst>
            <a:ext uri="{FF2B5EF4-FFF2-40B4-BE49-F238E27FC236}">
              <a16:creationId xmlns:a16="http://schemas.microsoft.com/office/drawing/2014/main" id="{1C70C5A4-5DB4-4D84-8126-A0BEA090C54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7" name="CuadroTexto 546">
          <a:extLst>
            <a:ext uri="{FF2B5EF4-FFF2-40B4-BE49-F238E27FC236}">
              <a16:creationId xmlns:a16="http://schemas.microsoft.com/office/drawing/2014/main" id="{DC90379F-9453-487B-957F-32CC92ED783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8" name="CuadroTexto 547">
          <a:extLst>
            <a:ext uri="{FF2B5EF4-FFF2-40B4-BE49-F238E27FC236}">
              <a16:creationId xmlns:a16="http://schemas.microsoft.com/office/drawing/2014/main" id="{AFC75E89-A29D-4012-8056-4255B528149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49" name="CuadroTexto 548">
          <a:extLst>
            <a:ext uri="{FF2B5EF4-FFF2-40B4-BE49-F238E27FC236}">
              <a16:creationId xmlns:a16="http://schemas.microsoft.com/office/drawing/2014/main" id="{897D6809-9911-44F6-B02B-F4EF5E05AC2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0" name="CuadroTexto 549">
          <a:extLst>
            <a:ext uri="{FF2B5EF4-FFF2-40B4-BE49-F238E27FC236}">
              <a16:creationId xmlns:a16="http://schemas.microsoft.com/office/drawing/2014/main" id="{4178590B-02F8-4086-9BE8-09B5FE4EF3C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1" name="CuadroTexto 550">
          <a:extLst>
            <a:ext uri="{FF2B5EF4-FFF2-40B4-BE49-F238E27FC236}">
              <a16:creationId xmlns:a16="http://schemas.microsoft.com/office/drawing/2014/main" id="{8DEBB283-4034-4BA3-B45A-FEBC903D505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2" name="CuadroTexto 551">
          <a:extLst>
            <a:ext uri="{FF2B5EF4-FFF2-40B4-BE49-F238E27FC236}">
              <a16:creationId xmlns:a16="http://schemas.microsoft.com/office/drawing/2014/main" id="{EB2C2724-2F86-4399-9FEC-8CF376B544B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3" name="CuadroTexto 552">
          <a:extLst>
            <a:ext uri="{FF2B5EF4-FFF2-40B4-BE49-F238E27FC236}">
              <a16:creationId xmlns:a16="http://schemas.microsoft.com/office/drawing/2014/main" id="{54BD9048-6F5D-4436-82D7-CCFC27289BE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7DD8F760-1896-45F3-BC86-B9D0A6F29F0C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5" name="CuadroTexto 554">
          <a:extLst>
            <a:ext uri="{FF2B5EF4-FFF2-40B4-BE49-F238E27FC236}">
              <a16:creationId xmlns:a16="http://schemas.microsoft.com/office/drawing/2014/main" id="{1BB10AE7-1461-4112-9671-E1696BADF18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A69EF669-4D9B-4D98-8782-7F35A18C278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01C29797-63F7-4449-B13D-05D010EFC37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8" name="CuadroTexto 557">
          <a:extLst>
            <a:ext uri="{FF2B5EF4-FFF2-40B4-BE49-F238E27FC236}">
              <a16:creationId xmlns:a16="http://schemas.microsoft.com/office/drawing/2014/main" id="{8EF38055-A930-431C-80C3-1C8D88E2443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59" name="CuadroTexto 558">
          <a:extLst>
            <a:ext uri="{FF2B5EF4-FFF2-40B4-BE49-F238E27FC236}">
              <a16:creationId xmlns:a16="http://schemas.microsoft.com/office/drawing/2014/main" id="{7419E70D-18E3-45FF-B40D-DF08C142956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54E0FEE3-FA76-4394-8E4C-2739293F1DD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1" name="CuadroTexto 560">
          <a:extLst>
            <a:ext uri="{FF2B5EF4-FFF2-40B4-BE49-F238E27FC236}">
              <a16:creationId xmlns:a16="http://schemas.microsoft.com/office/drawing/2014/main" id="{A3C07A19-07CA-41BE-B216-87AE1F39024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B8D3F972-0EA2-42E4-A7EC-9ABCEAF86D4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A52DAD25-9BD9-40C1-A3C9-D0D28148FCCD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id="{CD24A0EB-133E-48C9-B9A8-E6EF1FED9BB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id="{8A6AD282-1396-4C20-A8EA-1FCD9A3FC3FC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id="{2383C55D-EE53-4DB8-A67E-D2F5CE9216F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7" name="CuadroTexto 566">
          <a:extLst>
            <a:ext uri="{FF2B5EF4-FFF2-40B4-BE49-F238E27FC236}">
              <a16:creationId xmlns:a16="http://schemas.microsoft.com/office/drawing/2014/main" id="{2C6207B6-60D9-431D-92DE-FC7D27AE713D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id="{817253BB-0FBF-45EA-A930-C44939870DA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id="{558B6C34-305A-4AFB-92F7-1CFB3E31CB4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0" name="CuadroTexto 569">
          <a:extLst>
            <a:ext uri="{FF2B5EF4-FFF2-40B4-BE49-F238E27FC236}">
              <a16:creationId xmlns:a16="http://schemas.microsoft.com/office/drawing/2014/main" id="{FC4AD404-DAC0-4E06-AA76-3036EFD3465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1" name="CuadroTexto 570">
          <a:extLst>
            <a:ext uri="{FF2B5EF4-FFF2-40B4-BE49-F238E27FC236}">
              <a16:creationId xmlns:a16="http://schemas.microsoft.com/office/drawing/2014/main" id="{853AB62E-D9DE-455B-B349-634093DAECE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id="{CF36DC94-AC14-483B-A0D9-9006B1FAB56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3" name="CuadroTexto 572">
          <a:extLst>
            <a:ext uri="{FF2B5EF4-FFF2-40B4-BE49-F238E27FC236}">
              <a16:creationId xmlns:a16="http://schemas.microsoft.com/office/drawing/2014/main" id="{7F8E0EB3-2277-4A09-BF22-3AA055BA4E6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id="{F6512AC6-2141-41CF-BF2A-A1C82E6B3EF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5" name="CuadroTexto 574">
          <a:extLst>
            <a:ext uri="{FF2B5EF4-FFF2-40B4-BE49-F238E27FC236}">
              <a16:creationId xmlns:a16="http://schemas.microsoft.com/office/drawing/2014/main" id="{0F804A94-5E62-48DD-A578-67AC5D28CA3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6" name="CuadroTexto 575">
          <a:extLst>
            <a:ext uri="{FF2B5EF4-FFF2-40B4-BE49-F238E27FC236}">
              <a16:creationId xmlns:a16="http://schemas.microsoft.com/office/drawing/2014/main" id="{35CF77CB-4B75-453E-8BCD-E200DB867C1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7" name="CuadroTexto 576">
          <a:extLst>
            <a:ext uri="{FF2B5EF4-FFF2-40B4-BE49-F238E27FC236}">
              <a16:creationId xmlns:a16="http://schemas.microsoft.com/office/drawing/2014/main" id="{1F55E8FB-F5EF-400E-9489-EA63C368647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8" name="CuadroTexto 577">
          <a:extLst>
            <a:ext uri="{FF2B5EF4-FFF2-40B4-BE49-F238E27FC236}">
              <a16:creationId xmlns:a16="http://schemas.microsoft.com/office/drawing/2014/main" id="{461789AD-7D2C-492C-8247-CB72E77D870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79" name="CuadroTexto 578">
          <a:extLst>
            <a:ext uri="{FF2B5EF4-FFF2-40B4-BE49-F238E27FC236}">
              <a16:creationId xmlns:a16="http://schemas.microsoft.com/office/drawing/2014/main" id="{78E0E015-FCFD-4C8E-9608-2F5E08685A0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0" name="CuadroTexto 579">
          <a:extLst>
            <a:ext uri="{FF2B5EF4-FFF2-40B4-BE49-F238E27FC236}">
              <a16:creationId xmlns:a16="http://schemas.microsoft.com/office/drawing/2014/main" id="{4D23277E-BA6C-4506-AD18-4ADFC215795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1" name="CuadroTexto 580">
          <a:extLst>
            <a:ext uri="{FF2B5EF4-FFF2-40B4-BE49-F238E27FC236}">
              <a16:creationId xmlns:a16="http://schemas.microsoft.com/office/drawing/2014/main" id="{BBA1ACEC-5821-47F2-A9FB-EAC6411C69B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A7086F6D-F2BA-4A5E-8403-DC4F75CD0FA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3" name="CuadroTexto 582">
          <a:extLst>
            <a:ext uri="{FF2B5EF4-FFF2-40B4-BE49-F238E27FC236}">
              <a16:creationId xmlns:a16="http://schemas.microsoft.com/office/drawing/2014/main" id="{B0F018CB-1374-4C7A-8166-9EA22DC4E0F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4" name="CuadroTexto 583">
          <a:extLst>
            <a:ext uri="{FF2B5EF4-FFF2-40B4-BE49-F238E27FC236}">
              <a16:creationId xmlns:a16="http://schemas.microsoft.com/office/drawing/2014/main" id="{CC5E3508-9A94-4C85-8A05-A15709742ED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5" name="CuadroTexto 584">
          <a:extLst>
            <a:ext uri="{FF2B5EF4-FFF2-40B4-BE49-F238E27FC236}">
              <a16:creationId xmlns:a16="http://schemas.microsoft.com/office/drawing/2014/main" id="{39861A50-A710-4E8E-BEC2-C86AED26B85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id="{1ED16806-8E2F-4EBE-A41A-261C7A9DBA6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7" name="CuadroTexto 586">
          <a:extLst>
            <a:ext uri="{FF2B5EF4-FFF2-40B4-BE49-F238E27FC236}">
              <a16:creationId xmlns:a16="http://schemas.microsoft.com/office/drawing/2014/main" id="{FB81BE9D-4A0C-47FA-B2ED-9E86A10F7FB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8" name="CuadroTexto 587">
          <a:extLst>
            <a:ext uri="{FF2B5EF4-FFF2-40B4-BE49-F238E27FC236}">
              <a16:creationId xmlns:a16="http://schemas.microsoft.com/office/drawing/2014/main" id="{C7750B0E-2A16-4AA3-B075-406B77EB9A8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89" name="CuadroTexto 588">
          <a:extLst>
            <a:ext uri="{FF2B5EF4-FFF2-40B4-BE49-F238E27FC236}">
              <a16:creationId xmlns:a16="http://schemas.microsoft.com/office/drawing/2014/main" id="{4E210A83-9BBD-4DA6-AC31-EF6CFAD6BEE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0" name="CuadroTexto 589">
          <a:extLst>
            <a:ext uri="{FF2B5EF4-FFF2-40B4-BE49-F238E27FC236}">
              <a16:creationId xmlns:a16="http://schemas.microsoft.com/office/drawing/2014/main" id="{E89F88F4-B9AF-4230-9D2E-A20A6CFC62BD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1" name="CuadroTexto 590">
          <a:extLst>
            <a:ext uri="{FF2B5EF4-FFF2-40B4-BE49-F238E27FC236}">
              <a16:creationId xmlns:a16="http://schemas.microsoft.com/office/drawing/2014/main" id="{77805022-0804-4258-A937-F037000E78CB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2" name="CuadroTexto 591">
          <a:extLst>
            <a:ext uri="{FF2B5EF4-FFF2-40B4-BE49-F238E27FC236}">
              <a16:creationId xmlns:a16="http://schemas.microsoft.com/office/drawing/2014/main" id="{8E122ABD-E0B0-4BF2-B044-77A5E9B2B5D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3" name="CuadroTexto 592">
          <a:extLst>
            <a:ext uri="{FF2B5EF4-FFF2-40B4-BE49-F238E27FC236}">
              <a16:creationId xmlns:a16="http://schemas.microsoft.com/office/drawing/2014/main" id="{DF665D85-9C05-4497-8D2C-EBC52116715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4" name="CuadroTexto 593">
          <a:extLst>
            <a:ext uri="{FF2B5EF4-FFF2-40B4-BE49-F238E27FC236}">
              <a16:creationId xmlns:a16="http://schemas.microsoft.com/office/drawing/2014/main" id="{004B7872-2613-456D-B9A2-9C3B1109201D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id="{85387DC2-0B51-44C7-BD72-D7A6244FBC2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6" name="CuadroTexto 595">
          <a:extLst>
            <a:ext uri="{FF2B5EF4-FFF2-40B4-BE49-F238E27FC236}">
              <a16:creationId xmlns:a16="http://schemas.microsoft.com/office/drawing/2014/main" id="{E149CAC1-3E01-45BB-B355-6D834DD6C10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7" name="CuadroTexto 596">
          <a:extLst>
            <a:ext uri="{FF2B5EF4-FFF2-40B4-BE49-F238E27FC236}">
              <a16:creationId xmlns:a16="http://schemas.microsoft.com/office/drawing/2014/main" id="{7F8C858C-3EBB-4D03-9651-DFA80EB8520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8" name="CuadroTexto 597">
          <a:extLst>
            <a:ext uri="{FF2B5EF4-FFF2-40B4-BE49-F238E27FC236}">
              <a16:creationId xmlns:a16="http://schemas.microsoft.com/office/drawing/2014/main" id="{3311DCAB-5D26-4DAA-979B-055BA8F7D76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599" name="CuadroTexto 598">
          <a:extLst>
            <a:ext uri="{FF2B5EF4-FFF2-40B4-BE49-F238E27FC236}">
              <a16:creationId xmlns:a16="http://schemas.microsoft.com/office/drawing/2014/main" id="{7EDE76C5-8639-43A0-9518-F40B4C5D2A2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0" name="CuadroTexto 599">
          <a:extLst>
            <a:ext uri="{FF2B5EF4-FFF2-40B4-BE49-F238E27FC236}">
              <a16:creationId xmlns:a16="http://schemas.microsoft.com/office/drawing/2014/main" id="{1198D3B6-5CBD-451C-A391-D8678B1602B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1" name="CuadroTexto 600">
          <a:extLst>
            <a:ext uri="{FF2B5EF4-FFF2-40B4-BE49-F238E27FC236}">
              <a16:creationId xmlns:a16="http://schemas.microsoft.com/office/drawing/2014/main" id="{EFF259A7-49F9-4734-A6CB-533CEB8AF32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2" name="CuadroTexto 601">
          <a:extLst>
            <a:ext uri="{FF2B5EF4-FFF2-40B4-BE49-F238E27FC236}">
              <a16:creationId xmlns:a16="http://schemas.microsoft.com/office/drawing/2014/main" id="{1BE25C24-C11A-4BB8-BE09-4AD70591A27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3" name="CuadroTexto 602">
          <a:extLst>
            <a:ext uri="{FF2B5EF4-FFF2-40B4-BE49-F238E27FC236}">
              <a16:creationId xmlns:a16="http://schemas.microsoft.com/office/drawing/2014/main" id="{0819CC77-3E96-454D-99C2-2734ACE9212E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4" name="CuadroTexto 603">
          <a:extLst>
            <a:ext uri="{FF2B5EF4-FFF2-40B4-BE49-F238E27FC236}">
              <a16:creationId xmlns:a16="http://schemas.microsoft.com/office/drawing/2014/main" id="{09EEA4F9-4496-47C6-8C63-21886CAFD7D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5" name="CuadroTexto 604">
          <a:extLst>
            <a:ext uri="{FF2B5EF4-FFF2-40B4-BE49-F238E27FC236}">
              <a16:creationId xmlns:a16="http://schemas.microsoft.com/office/drawing/2014/main" id="{5DE2B7D2-CBBD-4637-A647-FC30503F2E7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6" name="CuadroTexto 605">
          <a:extLst>
            <a:ext uri="{FF2B5EF4-FFF2-40B4-BE49-F238E27FC236}">
              <a16:creationId xmlns:a16="http://schemas.microsoft.com/office/drawing/2014/main" id="{B2B979A8-631C-4062-96A8-7D7075E6332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id="{9E2744AE-BE09-4DC3-891C-1688AFF82B2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8" name="CuadroTexto 607">
          <a:extLst>
            <a:ext uri="{FF2B5EF4-FFF2-40B4-BE49-F238E27FC236}">
              <a16:creationId xmlns:a16="http://schemas.microsoft.com/office/drawing/2014/main" id="{8E125B5B-F875-4BEE-B357-E2995B5BB33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09" name="CuadroTexto 608">
          <a:extLst>
            <a:ext uri="{FF2B5EF4-FFF2-40B4-BE49-F238E27FC236}">
              <a16:creationId xmlns:a16="http://schemas.microsoft.com/office/drawing/2014/main" id="{B3C2CC2E-566E-452D-95BF-1459851F460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0" name="CuadroTexto 609">
          <a:extLst>
            <a:ext uri="{FF2B5EF4-FFF2-40B4-BE49-F238E27FC236}">
              <a16:creationId xmlns:a16="http://schemas.microsoft.com/office/drawing/2014/main" id="{1FE39541-9624-4116-AE50-75A1F4071B55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1" name="CuadroTexto 610">
          <a:extLst>
            <a:ext uri="{FF2B5EF4-FFF2-40B4-BE49-F238E27FC236}">
              <a16:creationId xmlns:a16="http://schemas.microsoft.com/office/drawing/2014/main" id="{CB86D394-3F24-4A83-9188-6E3C0964C89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2" name="CuadroTexto 611">
          <a:extLst>
            <a:ext uri="{FF2B5EF4-FFF2-40B4-BE49-F238E27FC236}">
              <a16:creationId xmlns:a16="http://schemas.microsoft.com/office/drawing/2014/main" id="{133647A7-E23F-4037-B736-5A98F3126EE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3" name="CuadroTexto 612">
          <a:extLst>
            <a:ext uri="{FF2B5EF4-FFF2-40B4-BE49-F238E27FC236}">
              <a16:creationId xmlns:a16="http://schemas.microsoft.com/office/drawing/2014/main" id="{AC8B949A-E795-4275-ADE7-6FEA088BD16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4" name="CuadroTexto 613">
          <a:extLst>
            <a:ext uri="{FF2B5EF4-FFF2-40B4-BE49-F238E27FC236}">
              <a16:creationId xmlns:a16="http://schemas.microsoft.com/office/drawing/2014/main" id="{7FD383B1-7204-4D0C-B47F-6C6D270BD12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5" name="CuadroTexto 614">
          <a:extLst>
            <a:ext uri="{FF2B5EF4-FFF2-40B4-BE49-F238E27FC236}">
              <a16:creationId xmlns:a16="http://schemas.microsoft.com/office/drawing/2014/main" id="{6989F5C4-DB51-467C-8E61-9D79CED68B2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6" name="CuadroTexto 615">
          <a:extLst>
            <a:ext uri="{FF2B5EF4-FFF2-40B4-BE49-F238E27FC236}">
              <a16:creationId xmlns:a16="http://schemas.microsoft.com/office/drawing/2014/main" id="{3E91F79A-C81E-4260-A5B1-A870E6A654B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7" name="CuadroTexto 616">
          <a:extLst>
            <a:ext uri="{FF2B5EF4-FFF2-40B4-BE49-F238E27FC236}">
              <a16:creationId xmlns:a16="http://schemas.microsoft.com/office/drawing/2014/main" id="{FBB15E83-6A17-439F-9330-A9EFDE97E97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8" name="CuadroTexto 617">
          <a:extLst>
            <a:ext uri="{FF2B5EF4-FFF2-40B4-BE49-F238E27FC236}">
              <a16:creationId xmlns:a16="http://schemas.microsoft.com/office/drawing/2014/main" id="{9E7E1BBE-70BD-4FFE-BA0B-F198306E94C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19" name="CuadroTexto 618">
          <a:extLst>
            <a:ext uri="{FF2B5EF4-FFF2-40B4-BE49-F238E27FC236}">
              <a16:creationId xmlns:a16="http://schemas.microsoft.com/office/drawing/2014/main" id="{35808499-4068-4BDE-A107-D298053B58AF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0" name="CuadroTexto 619">
          <a:extLst>
            <a:ext uri="{FF2B5EF4-FFF2-40B4-BE49-F238E27FC236}">
              <a16:creationId xmlns:a16="http://schemas.microsoft.com/office/drawing/2014/main" id="{7FF58890-6DAB-4233-8F8F-E78CDFB2A32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239DB7A5-F70E-4887-93BE-85F9C7493E8C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2" name="CuadroTexto 621">
          <a:extLst>
            <a:ext uri="{FF2B5EF4-FFF2-40B4-BE49-F238E27FC236}">
              <a16:creationId xmlns:a16="http://schemas.microsoft.com/office/drawing/2014/main" id="{C86DF5BC-7A6A-410E-8BE0-788382C7A397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48E44E48-27F0-46E9-9640-DB4B90C56EF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084BF792-38B2-4230-BAC9-2BE5894B4A1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5" name="CuadroTexto 624">
          <a:extLst>
            <a:ext uri="{FF2B5EF4-FFF2-40B4-BE49-F238E27FC236}">
              <a16:creationId xmlns:a16="http://schemas.microsoft.com/office/drawing/2014/main" id="{F96FF429-65C3-4D12-B831-F735B0813B2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6" name="CuadroTexto 625">
          <a:extLst>
            <a:ext uri="{FF2B5EF4-FFF2-40B4-BE49-F238E27FC236}">
              <a16:creationId xmlns:a16="http://schemas.microsoft.com/office/drawing/2014/main" id="{E34ACB20-4C24-4EDD-A9C3-A657D904A87B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AA47FE8A-D21A-4695-AECF-F26D367B168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4CC2ECBB-7BC7-439A-B79F-A11B7E5B43B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2027AD39-FE9C-4051-9329-6B0667D3527A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id="{ECB0D9FD-FA4E-40C6-B44D-46CD382114E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1" name="CuadroTexto 630">
          <a:extLst>
            <a:ext uri="{FF2B5EF4-FFF2-40B4-BE49-F238E27FC236}">
              <a16:creationId xmlns:a16="http://schemas.microsoft.com/office/drawing/2014/main" id="{23782FC6-D136-4382-85DC-25931415A6D0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2" name="CuadroTexto 631">
          <a:extLst>
            <a:ext uri="{FF2B5EF4-FFF2-40B4-BE49-F238E27FC236}">
              <a16:creationId xmlns:a16="http://schemas.microsoft.com/office/drawing/2014/main" id="{B5970256-A2A1-47A3-87E2-7606666C9554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3" name="CuadroTexto 632">
          <a:extLst>
            <a:ext uri="{FF2B5EF4-FFF2-40B4-BE49-F238E27FC236}">
              <a16:creationId xmlns:a16="http://schemas.microsoft.com/office/drawing/2014/main" id="{D6A9E996-0D9B-49AF-ADA0-FE1753DCD5A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4" name="CuadroTexto 633">
          <a:extLst>
            <a:ext uri="{FF2B5EF4-FFF2-40B4-BE49-F238E27FC236}">
              <a16:creationId xmlns:a16="http://schemas.microsoft.com/office/drawing/2014/main" id="{625786D8-17EF-4F7D-9D2C-25761CE97488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id="{5A041B5F-0446-4BA4-9AEB-43246AABF311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6" name="CuadroTexto 635">
          <a:extLst>
            <a:ext uri="{FF2B5EF4-FFF2-40B4-BE49-F238E27FC236}">
              <a16:creationId xmlns:a16="http://schemas.microsoft.com/office/drawing/2014/main" id="{1EBF1154-9E80-463D-A134-D45B373C0ECD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id="{EC410BE2-E33B-4C40-90CC-A73BA4A75FF6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8" name="CuadroTexto 637">
          <a:extLst>
            <a:ext uri="{FF2B5EF4-FFF2-40B4-BE49-F238E27FC236}">
              <a16:creationId xmlns:a16="http://schemas.microsoft.com/office/drawing/2014/main" id="{15C92A35-EB24-4EA0-A571-7AF4EAAEEB69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39" name="CuadroTexto 638">
          <a:extLst>
            <a:ext uri="{FF2B5EF4-FFF2-40B4-BE49-F238E27FC236}">
              <a16:creationId xmlns:a16="http://schemas.microsoft.com/office/drawing/2014/main" id="{CD6CAB4A-4E8E-4A71-91C0-65B7C6EC5102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  <xdr:oneCellAnchor>
    <xdr:from>
      <xdr:col>35</xdr:col>
      <xdr:colOff>506730</xdr:colOff>
      <xdr:row>196</xdr:row>
      <xdr:rowOff>0</xdr:rowOff>
    </xdr:from>
    <xdr:ext cx="65" cy="172227"/>
    <xdr:sp macro="" textlink="">
      <xdr:nvSpPr>
        <xdr:cNvPr id="640" name="CuadroTexto 639">
          <a:extLst>
            <a:ext uri="{FF2B5EF4-FFF2-40B4-BE49-F238E27FC236}">
              <a16:creationId xmlns:a16="http://schemas.microsoft.com/office/drawing/2014/main" id="{C54E117B-7166-49F5-8B97-22C5489D0043}"/>
            </a:ext>
          </a:extLst>
        </xdr:cNvPr>
        <xdr:cNvSpPr txBox="1"/>
      </xdr:nvSpPr>
      <xdr:spPr>
        <a:xfrm>
          <a:off x="27252930" y="49063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5D37-1C4B-4905-A5DA-6E56362D94BF}">
  <sheetPr>
    <pageSetUpPr fitToPage="1"/>
  </sheetPr>
  <dimension ref="A1:EC498"/>
  <sheetViews>
    <sheetView tabSelected="1" zoomScaleNormal="100" workbookViewId="0">
      <selection activeCell="A7" sqref="A7"/>
    </sheetView>
  </sheetViews>
  <sheetFormatPr baseColWidth="10" defaultRowHeight="15" outlineLevelCol="1" x14ac:dyDescent="0.25"/>
  <cols>
    <col min="1" max="1" width="6.140625" customWidth="1"/>
    <col min="2" max="2" width="9.28515625" customWidth="1"/>
    <col min="3" max="3" width="17.140625" customWidth="1"/>
    <col min="4" max="4" width="23.7109375" style="119" customWidth="1"/>
    <col min="5" max="5" width="19.5703125" style="119" customWidth="1"/>
    <col min="6" max="6" width="15.7109375" style="119" customWidth="1"/>
    <col min="7" max="7" width="34.28515625" customWidth="1"/>
    <col min="8" max="16" width="11.5703125" customWidth="1"/>
    <col min="17" max="17" width="12.140625" customWidth="1"/>
    <col min="18" max="18" width="12.28515625" customWidth="1"/>
    <col min="19" max="20" width="11.5703125" customWidth="1"/>
    <col min="21" max="21" width="25.5703125" customWidth="1"/>
    <col min="22" max="25" width="11.5703125" customWidth="1"/>
    <col min="26" max="26" width="19.28515625" customWidth="1"/>
    <col min="27" max="28" width="11.5703125" customWidth="1"/>
    <col min="29" max="29" width="13.7109375" customWidth="1"/>
    <col min="30" max="30" width="11.28515625" style="1" customWidth="1"/>
    <col min="31" max="33" width="11.28515625" customWidth="1"/>
    <col min="34" max="34" width="11.28515625" style="120" customWidth="1"/>
    <col min="35" max="36" width="11.28515625" customWidth="1"/>
    <col min="37" max="37" width="15.5703125" customWidth="1"/>
    <col min="38" max="38" width="15" customWidth="1"/>
    <col min="39" max="39" width="18.7109375" hidden="1" customWidth="1" outlineLevel="1"/>
    <col min="40" max="110" width="15" hidden="1" customWidth="1" outlineLevel="1"/>
    <col min="111" max="111" width="25.85546875" customWidth="1" collapsed="1"/>
    <col min="112" max="117" width="15.7109375" customWidth="1"/>
    <col min="118" max="119" width="13.7109375" customWidth="1"/>
    <col min="120" max="120" width="14.5703125" customWidth="1"/>
    <col min="121" max="121" width="15.85546875" customWidth="1"/>
    <col min="122" max="122" width="13.7109375" customWidth="1"/>
    <col min="123" max="123" width="14.42578125" bestFit="1" customWidth="1"/>
    <col min="124" max="124" width="17.140625" customWidth="1"/>
    <col min="125" max="125" width="14.42578125" bestFit="1" customWidth="1"/>
    <col min="126" max="126" width="15.7109375" bestFit="1" customWidth="1"/>
    <col min="127" max="127" width="16.140625" customWidth="1"/>
    <col min="128" max="128" width="15.85546875" bestFit="1" customWidth="1"/>
    <col min="129" max="129" width="15.28515625" bestFit="1" customWidth="1"/>
    <col min="130" max="130" width="21.85546875" customWidth="1"/>
    <col min="131" max="131" width="11.5703125" customWidth="1"/>
    <col min="132" max="132" width="14" hidden="1" customWidth="1"/>
    <col min="133" max="133" width="12.5703125" hidden="1" customWidth="1"/>
  </cols>
  <sheetData>
    <row r="1" spans="1:133" ht="15" customHeight="1" x14ac:dyDescent="0.25">
      <c r="A1" s="230"/>
      <c r="B1" s="231"/>
      <c r="C1" s="231"/>
      <c r="D1" s="231"/>
      <c r="E1" s="231"/>
      <c r="F1" s="231"/>
      <c r="G1" s="234" t="s">
        <v>681</v>
      </c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35"/>
      <c r="BW1" s="235"/>
      <c r="BX1" s="235"/>
      <c r="BY1" s="235"/>
      <c r="BZ1" s="235"/>
      <c r="CA1" s="235"/>
      <c r="CB1" s="235"/>
      <c r="CC1" s="235"/>
      <c r="CD1" s="235"/>
      <c r="CE1" s="235"/>
      <c r="CF1" s="235"/>
      <c r="CG1" s="235"/>
      <c r="CH1" s="235"/>
      <c r="CI1" s="235"/>
      <c r="CJ1" s="235"/>
      <c r="CK1" s="235"/>
      <c r="CL1" s="235"/>
      <c r="CM1" s="235"/>
      <c r="CN1" s="235"/>
      <c r="CO1" s="235"/>
      <c r="CP1" s="235"/>
      <c r="CQ1" s="235"/>
      <c r="CR1" s="235"/>
      <c r="CS1" s="235"/>
      <c r="CT1" s="235"/>
      <c r="CU1" s="235"/>
      <c r="CV1" s="235"/>
      <c r="CW1" s="235"/>
      <c r="CX1" s="235"/>
      <c r="CY1" s="235"/>
      <c r="CZ1" s="235"/>
      <c r="DA1" s="235"/>
      <c r="DB1" s="235"/>
      <c r="DC1" s="235"/>
      <c r="DD1" s="235"/>
      <c r="DE1" s="235"/>
      <c r="DF1" s="235"/>
      <c r="DG1" s="235"/>
      <c r="DH1" s="235"/>
      <c r="DI1" s="235"/>
      <c r="DJ1" s="235"/>
      <c r="DK1" s="235"/>
      <c r="DL1" s="235"/>
      <c r="DM1" s="235"/>
      <c r="DN1" s="235"/>
      <c r="DO1" s="235"/>
      <c r="DP1" s="235"/>
      <c r="DQ1" s="235"/>
      <c r="DR1" s="235"/>
      <c r="DS1" s="235"/>
      <c r="DT1" s="235"/>
      <c r="DU1" s="235"/>
      <c r="DV1" s="235"/>
      <c r="DW1" s="235"/>
      <c r="DX1" s="235"/>
      <c r="DY1" s="235"/>
      <c r="DZ1" s="235"/>
      <c r="EA1" s="236"/>
    </row>
    <row r="2" spans="1:133" ht="15.75" customHeight="1" thickBot="1" x14ac:dyDescent="0.3">
      <c r="A2" s="232"/>
      <c r="B2" s="233"/>
      <c r="C2" s="233"/>
      <c r="D2" s="233"/>
      <c r="E2" s="233"/>
      <c r="F2" s="233"/>
      <c r="G2" s="237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  <c r="BS2" s="238"/>
      <c r="BT2" s="238"/>
      <c r="BU2" s="238"/>
      <c r="BV2" s="238"/>
      <c r="BW2" s="238"/>
      <c r="BX2" s="238"/>
      <c r="BY2" s="238"/>
      <c r="BZ2" s="238"/>
      <c r="CA2" s="238"/>
      <c r="CB2" s="238"/>
      <c r="CC2" s="238"/>
      <c r="CD2" s="238"/>
      <c r="CE2" s="238"/>
      <c r="CF2" s="238"/>
      <c r="CG2" s="238"/>
      <c r="CH2" s="238"/>
      <c r="CI2" s="238"/>
      <c r="CJ2" s="238"/>
      <c r="CK2" s="238"/>
      <c r="CL2" s="238"/>
      <c r="CM2" s="238"/>
      <c r="CN2" s="238"/>
      <c r="CO2" s="238"/>
      <c r="CP2" s="238"/>
      <c r="CQ2" s="238"/>
      <c r="CR2" s="238"/>
      <c r="CS2" s="238"/>
      <c r="CT2" s="238"/>
      <c r="CU2" s="238"/>
      <c r="CV2" s="238"/>
      <c r="CW2" s="238"/>
      <c r="CX2" s="238"/>
      <c r="CY2" s="238"/>
      <c r="CZ2" s="238"/>
      <c r="DA2" s="238"/>
      <c r="DB2" s="238"/>
      <c r="DC2" s="238"/>
      <c r="DD2" s="238"/>
      <c r="DE2" s="238"/>
      <c r="DF2" s="238"/>
      <c r="DG2" s="238"/>
      <c r="DH2" s="238"/>
      <c r="DI2" s="238"/>
      <c r="DJ2" s="238"/>
      <c r="DK2" s="238"/>
      <c r="DL2" s="238"/>
      <c r="DM2" s="238"/>
      <c r="DN2" s="238"/>
      <c r="DO2" s="238"/>
      <c r="DP2" s="238"/>
      <c r="DQ2" s="238"/>
      <c r="DR2" s="238"/>
      <c r="DS2" s="238"/>
      <c r="DT2" s="238"/>
      <c r="DU2" s="238"/>
      <c r="DV2" s="238"/>
      <c r="DW2" s="238"/>
      <c r="DX2" s="238"/>
      <c r="DY2" s="238"/>
      <c r="DZ2" s="238"/>
      <c r="EA2" s="239"/>
    </row>
    <row r="3" spans="1:133" ht="16.5" thickBot="1" x14ac:dyDescent="0.3">
      <c r="A3" s="232"/>
      <c r="B3" s="233"/>
      <c r="C3" s="233"/>
      <c r="D3" s="233"/>
      <c r="E3" s="233"/>
      <c r="F3" s="233"/>
      <c r="G3" s="240" t="s">
        <v>0</v>
      </c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2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3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4"/>
    </row>
    <row r="4" spans="1:133" ht="15.75" thickBot="1" x14ac:dyDescent="0.3">
      <c r="A4" s="232"/>
      <c r="B4" s="233"/>
      <c r="C4" s="233"/>
      <c r="D4" s="233"/>
      <c r="E4" s="233"/>
      <c r="F4" s="233"/>
      <c r="G4" s="245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31"/>
      <c r="AE4" s="246"/>
      <c r="AF4" s="246"/>
      <c r="AG4" s="246"/>
      <c r="AH4" s="246"/>
      <c r="AI4" s="246"/>
      <c r="AJ4" s="246"/>
      <c r="AK4" s="246"/>
      <c r="AL4" s="246"/>
      <c r="AM4" s="246"/>
      <c r="AN4" s="246"/>
      <c r="AO4" s="246"/>
      <c r="AP4" s="246"/>
      <c r="AQ4" s="246"/>
      <c r="AR4" s="246"/>
      <c r="AS4" s="246"/>
      <c r="AT4" s="246"/>
      <c r="AU4" s="246"/>
      <c r="AV4" s="246"/>
      <c r="AW4" s="246"/>
      <c r="AX4" s="246"/>
      <c r="AY4" s="246"/>
      <c r="AZ4" s="246"/>
      <c r="BA4" s="246"/>
      <c r="BB4" s="246"/>
      <c r="BC4" s="246"/>
      <c r="BD4" s="246"/>
      <c r="BE4" s="246"/>
      <c r="BF4" s="246"/>
      <c r="BG4" s="246"/>
      <c r="BH4" s="246"/>
      <c r="BI4" s="246"/>
      <c r="BJ4" s="246"/>
      <c r="BK4" s="246"/>
      <c r="BL4" s="246"/>
      <c r="BM4" s="246"/>
      <c r="BN4" s="246"/>
      <c r="BO4" s="246"/>
      <c r="BP4" s="246"/>
      <c r="BQ4" s="246"/>
      <c r="BR4" s="246"/>
      <c r="BS4" s="246"/>
      <c r="BT4" s="246"/>
      <c r="BU4" s="246"/>
      <c r="BV4" s="246"/>
      <c r="BW4" s="246"/>
      <c r="BX4" s="246"/>
      <c r="BY4" s="246"/>
      <c r="BZ4" s="246"/>
      <c r="CA4" s="246"/>
      <c r="CB4" s="246"/>
      <c r="CC4" s="246"/>
      <c r="CD4" s="246"/>
      <c r="CE4" s="246"/>
      <c r="CF4" s="246"/>
      <c r="CG4" s="246"/>
      <c r="CH4" s="246"/>
      <c r="CI4" s="246"/>
      <c r="CJ4" s="246"/>
      <c r="CK4" s="246"/>
      <c r="CL4" s="246"/>
      <c r="CM4" s="246"/>
      <c r="CN4" s="246"/>
      <c r="CO4" s="246"/>
      <c r="CP4" s="246"/>
      <c r="CQ4" s="246"/>
      <c r="CR4" s="246"/>
      <c r="CS4" s="246"/>
      <c r="CT4" s="246"/>
      <c r="CU4" s="246"/>
      <c r="CV4" s="246"/>
      <c r="CW4" s="246"/>
      <c r="CX4" s="246"/>
      <c r="CY4" s="246"/>
      <c r="CZ4" s="246"/>
      <c r="DA4" s="246"/>
      <c r="DB4" s="246"/>
      <c r="DC4" s="246"/>
      <c r="DD4" s="246"/>
      <c r="DE4" s="246"/>
      <c r="DF4" s="246"/>
      <c r="DG4" s="246"/>
      <c r="DH4" s="246"/>
      <c r="DI4" s="246"/>
      <c r="DJ4" s="246"/>
      <c r="DK4" s="246"/>
      <c r="DL4" s="246"/>
      <c r="DM4" s="246"/>
      <c r="DN4" s="246"/>
      <c r="DO4" s="246"/>
      <c r="DP4" s="246"/>
      <c r="DQ4" s="246"/>
      <c r="DR4" s="246"/>
      <c r="DS4" s="246"/>
      <c r="DT4" s="246"/>
      <c r="DU4" s="246"/>
      <c r="DV4" s="246"/>
      <c r="DW4" s="246"/>
      <c r="DX4" s="246"/>
      <c r="DY4" s="246"/>
      <c r="DZ4" s="246"/>
      <c r="EA4" s="247"/>
    </row>
    <row r="5" spans="1:133" ht="15.75" thickBot="1" x14ac:dyDescent="0.3">
      <c r="A5" s="232"/>
      <c r="B5" s="233"/>
      <c r="C5" s="233"/>
      <c r="D5" s="233"/>
      <c r="E5" s="233"/>
      <c r="F5" s="233"/>
      <c r="G5" s="168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21" t="s">
        <v>1</v>
      </c>
      <c r="AD5" s="170"/>
      <c r="AE5" s="169"/>
      <c r="AF5" s="169"/>
      <c r="AG5" s="169"/>
      <c r="AH5" s="169"/>
      <c r="AI5" s="169"/>
      <c r="AJ5" s="169"/>
      <c r="AK5" s="2"/>
      <c r="AL5" s="121" t="s">
        <v>1</v>
      </c>
      <c r="AM5" s="123">
        <f>SUBTOTAL(9,AM8:AM141)</f>
        <v>141310194.63</v>
      </c>
      <c r="AN5" s="124">
        <f t="shared" ref="AN5:BS5" si="0">SUBTOTAL(9,AN8:AN350)</f>
        <v>0</v>
      </c>
      <c r="AO5" s="124">
        <f t="shared" si="0"/>
        <v>0</v>
      </c>
      <c r="AP5" s="124">
        <f t="shared" si="0"/>
        <v>0</v>
      </c>
      <c r="AQ5" s="124">
        <f t="shared" si="0"/>
        <v>0</v>
      </c>
      <c r="AR5" s="125">
        <f t="shared" si="0"/>
        <v>0</v>
      </c>
      <c r="AS5" s="171">
        <f t="shared" si="0"/>
        <v>0</v>
      </c>
      <c r="AT5" s="124">
        <f t="shared" si="0"/>
        <v>0</v>
      </c>
      <c r="AU5" s="124">
        <f t="shared" si="0"/>
        <v>0</v>
      </c>
      <c r="AV5" s="124">
        <f t="shared" si="0"/>
        <v>0</v>
      </c>
      <c r="AW5" s="124">
        <f t="shared" si="0"/>
        <v>0</v>
      </c>
      <c r="AX5" s="125">
        <f t="shared" si="0"/>
        <v>0</v>
      </c>
      <c r="AY5" s="171">
        <f t="shared" si="0"/>
        <v>0</v>
      </c>
      <c r="AZ5" s="124">
        <f t="shared" si="0"/>
        <v>0</v>
      </c>
      <c r="BA5" s="124">
        <f t="shared" si="0"/>
        <v>0</v>
      </c>
      <c r="BB5" s="124">
        <f t="shared" si="0"/>
        <v>0</v>
      </c>
      <c r="BC5" s="124">
        <f t="shared" si="0"/>
        <v>0</v>
      </c>
      <c r="BD5" s="125">
        <f t="shared" si="0"/>
        <v>0</v>
      </c>
      <c r="BE5" s="171">
        <f t="shared" si="0"/>
        <v>0</v>
      </c>
      <c r="BF5" s="124">
        <f t="shared" si="0"/>
        <v>0</v>
      </c>
      <c r="BG5" s="124">
        <f t="shared" si="0"/>
        <v>0</v>
      </c>
      <c r="BH5" s="124">
        <f t="shared" si="0"/>
        <v>0</v>
      </c>
      <c r="BI5" s="124">
        <f t="shared" si="0"/>
        <v>0</v>
      </c>
      <c r="BJ5" s="125">
        <f t="shared" si="0"/>
        <v>0</v>
      </c>
      <c r="BK5" s="171">
        <f t="shared" si="0"/>
        <v>0</v>
      </c>
      <c r="BL5" s="124">
        <f t="shared" si="0"/>
        <v>0</v>
      </c>
      <c r="BM5" s="124">
        <f t="shared" si="0"/>
        <v>0</v>
      </c>
      <c r="BN5" s="124">
        <f t="shared" si="0"/>
        <v>0</v>
      </c>
      <c r="BO5" s="124">
        <f t="shared" si="0"/>
        <v>0</v>
      </c>
      <c r="BP5" s="125">
        <f t="shared" si="0"/>
        <v>0</v>
      </c>
      <c r="BQ5" s="171">
        <f t="shared" si="0"/>
        <v>0</v>
      </c>
      <c r="BR5" s="124">
        <f t="shared" si="0"/>
        <v>0</v>
      </c>
      <c r="BS5" s="124">
        <f t="shared" si="0"/>
        <v>0</v>
      </c>
      <c r="BT5" s="124">
        <f t="shared" ref="BT5:CY5" si="1">SUBTOTAL(9,BT8:BT350)</f>
        <v>0</v>
      </c>
      <c r="BU5" s="124">
        <f t="shared" si="1"/>
        <v>0</v>
      </c>
      <c r="BV5" s="125">
        <f t="shared" si="1"/>
        <v>0</v>
      </c>
      <c r="BW5" s="171">
        <f t="shared" si="1"/>
        <v>0</v>
      </c>
      <c r="BX5" s="124">
        <f t="shared" si="1"/>
        <v>0</v>
      </c>
      <c r="BY5" s="124">
        <f t="shared" si="1"/>
        <v>0</v>
      </c>
      <c r="BZ5" s="124">
        <f t="shared" si="1"/>
        <v>0</v>
      </c>
      <c r="CA5" s="124">
        <f t="shared" si="1"/>
        <v>0</v>
      </c>
      <c r="CB5" s="125">
        <f t="shared" si="1"/>
        <v>0</v>
      </c>
      <c r="CC5" s="171">
        <f t="shared" si="1"/>
        <v>0</v>
      </c>
      <c r="CD5" s="124">
        <f t="shared" si="1"/>
        <v>0</v>
      </c>
      <c r="CE5" s="124">
        <f t="shared" si="1"/>
        <v>0</v>
      </c>
      <c r="CF5" s="124">
        <f t="shared" si="1"/>
        <v>0</v>
      </c>
      <c r="CG5" s="124">
        <f t="shared" si="1"/>
        <v>0</v>
      </c>
      <c r="CH5" s="125">
        <f t="shared" si="1"/>
        <v>0</v>
      </c>
      <c r="CI5" s="171">
        <f t="shared" si="1"/>
        <v>0</v>
      </c>
      <c r="CJ5" s="124">
        <f t="shared" si="1"/>
        <v>0</v>
      </c>
      <c r="CK5" s="124">
        <f t="shared" si="1"/>
        <v>0</v>
      </c>
      <c r="CL5" s="124">
        <f t="shared" si="1"/>
        <v>0</v>
      </c>
      <c r="CM5" s="124">
        <f t="shared" si="1"/>
        <v>0</v>
      </c>
      <c r="CN5" s="125">
        <f t="shared" si="1"/>
        <v>0</v>
      </c>
      <c r="CO5" s="171">
        <f t="shared" si="1"/>
        <v>0</v>
      </c>
      <c r="CP5" s="124">
        <f t="shared" si="1"/>
        <v>0</v>
      </c>
      <c r="CQ5" s="124">
        <f t="shared" si="1"/>
        <v>0</v>
      </c>
      <c r="CR5" s="124">
        <f t="shared" si="1"/>
        <v>0</v>
      </c>
      <c r="CS5" s="124">
        <f t="shared" si="1"/>
        <v>0</v>
      </c>
      <c r="CT5" s="125">
        <f t="shared" si="1"/>
        <v>0</v>
      </c>
      <c r="CU5" s="171">
        <f t="shared" si="1"/>
        <v>0</v>
      </c>
      <c r="CV5" s="124">
        <f t="shared" si="1"/>
        <v>0</v>
      </c>
      <c r="CW5" s="124">
        <f t="shared" si="1"/>
        <v>0</v>
      </c>
      <c r="CX5" s="124">
        <f t="shared" si="1"/>
        <v>0</v>
      </c>
      <c r="CY5" s="124">
        <f t="shared" si="1"/>
        <v>0</v>
      </c>
      <c r="CZ5" s="125">
        <f t="shared" ref="CZ5:DJ5" si="2">SUBTOTAL(9,CZ8:CZ350)</f>
        <v>0</v>
      </c>
      <c r="DA5" s="171">
        <f t="shared" si="2"/>
        <v>0</v>
      </c>
      <c r="DB5" s="124">
        <f t="shared" si="2"/>
        <v>0</v>
      </c>
      <c r="DC5" s="124">
        <f t="shared" si="2"/>
        <v>0</v>
      </c>
      <c r="DD5" s="124">
        <f t="shared" si="2"/>
        <v>0</v>
      </c>
      <c r="DE5" s="124">
        <f t="shared" si="2"/>
        <v>0</v>
      </c>
      <c r="DF5" s="125">
        <f t="shared" si="2"/>
        <v>0</v>
      </c>
      <c r="DG5" s="123">
        <f t="shared" si="2"/>
        <v>141310194.63</v>
      </c>
      <c r="DH5" s="124">
        <f t="shared" si="2"/>
        <v>0</v>
      </c>
      <c r="DI5" s="124">
        <f t="shared" si="2"/>
        <v>0</v>
      </c>
      <c r="DJ5" s="124">
        <f t="shared" si="2"/>
        <v>0</v>
      </c>
      <c r="DK5" s="272">
        <f>+DJ5/DG5</f>
        <v>0</v>
      </c>
      <c r="DL5" s="124">
        <f t="shared" ref="DL5:DZ5" si="3">SUBTOTAL(9,DL8:DL350)</f>
        <v>141310194.63</v>
      </c>
      <c r="DM5" s="125">
        <f t="shared" si="3"/>
        <v>0</v>
      </c>
      <c r="DN5" s="123">
        <f t="shared" si="3"/>
        <v>55720.340000000004</v>
      </c>
      <c r="DO5" s="124">
        <f t="shared" si="3"/>
        <v>4443220.3500000006</v>
      </c>
      <c r="DP5" s="124">
        <f t="shared" si="3"/>
        <v>19541282.136666663</v>
      </c>
      <c r="DQ5" s="124">
        <f t="shared" si="3"/>
        <v>20805916.814999998</v>
      </c>
      <c r="DR5" s="124">
        <f t="shared" si="3"/>
        <v>135720.33000000002</v>
      </c>
      <c r="DS5" s="124">
        <f t="shared" si="3"/>
        <v>125720.32999999999</v>
      </c>
      <c r="DT5" s="124">
        <f t="shared" si="3"/>
        <v>18465217.316666666</v>
      </c>
      <c r="DU5" s="124">
        <f t="shared" si="3"/>
        <v>1145329.4999999998</v>
      </c>
      <c r="DV5" s="124">
        <f t="shared" si="3"/>
        <v>382480.98999999993</v>
      </c>
      <c r="DW5" s="124">
        <f t="shared" si="3"/>
        <v>6442518.9066666663</v>
      </c>
      <c r="DX5" s="124">
        <f t="shared" si="3"/>
        <v>48613349.815000005</v>
      </c>
      <c r="DY5" s="124">
        <f t="shared" si="3"/>
        <v>21153717.800000001</v>
      </c>
      <c r="DZ5" s="124">
        <f t="shared" si="3"/>
        <v>141310194.63</v>
      </c>
      <c r="EA5" s="167" t="str">
        <f>IF(DZ5=DG5,("CORRECTO"),("REVISAR"))</f>
        <v>CORRECTO</v>
      </c>
    </row>
    <row r="6" spans="1:133" ht="15.75" thickBot="1" x14ac:dyDescent="0.3">
      <c r="A6" s="3"/>
      <c r="B6" s="4"/>
      <c r="C6" s="248" t="s">
        <v>2</v>
      </c>
      <c r="D6" s="248"/>
      <c r="E6" s="248"/>
      <c r="F6" s="249" t="s">
        <v>3</v>
      </c>
      <c r="G6" s="250"/>
      <c r="H6" s="251" t="s">
        <v>4</v>
      </c>
      <c r="I6" s="252"/>
      <c r="J6" s="253"/>
      <c r="K6" s="254" t="s">
        <v>5</v>
      </c>
      <c r="L6" s="254"/>
      <c r="M6" s="254"/>
      <c r="N6" s="254"/>
      <c r="O6" s="254"/>
      <c r="P6" s="254"/>
      <c r="Q6" s="254"/>
      <c r="R6" s="254"/>
      <c r="S6" s="255"/>
      <c r="T6" s="254"/>
      <c r="U6" s="254"/>
      <c r="V6" s="254"/>
      <c r="W6" s="256" t="s">
        <v>6</v>
      </c>
      <c r="X6" s="256"/>
      <c r="Y6" s="256"/>
      <c r="Z6" s="256"/>
      <c r="AA6" s="256"/>
      <c r="AB6" s="256"/>
      <c r="AC6" s="256"/>
      <c r="AD6" s="227" t="s">
        <v>7</v>
      </c>
      <c r="AE6" s="227"/>
      <c r="AF6" s="228"/>
      <c r="AG6" s="227"/>
      <c r="AH6" s="227"/>
      <c r="AI6" s="227"/>
      <c r="AJ6" s="227"/>
      <c r="AK6" s="227"/>
      <c r="AL6" s="229"/>
      <c r="AM6" s="257" t="s">
        <v>46</v>
      </c>
      <c r="AN6" s="258"/>
      <c r="AO6" s="258"/>
      <c r="AP6" s="258"/>
      <c r="AQ6" s="258"/>
      <c r="AR6" s="259"/>
      <c r="AS6" s="258" t="s">
        <v>47</v>
      </c>
      <c r="AT6" s="258"/>
      <c r="AU6" s="258"/>
      <c r="AV6" s="258"/>
      <c r="AW6" s="258"/>
      <c r="AX6" s="259"/>
      <c r="AY6" s="258" t="s">
        <v>48</v>
      </c>
      <c r="AZ6" s="258"/>
      <c r="BA6" s="258"/>
      <c r="BB6" s="258"/>
      <c r="BC6" s="258"/>
      <c r="BD6" s="259"/>
      <c r="BE6" s="258" t="s">
        <v>49</v>
      </c>
      <c r="BF6" s="258"/>
      <c r="BG6" s="258"/>
      <c r="BH6" s="258"/>
      <c r="BI6" s="258"/>
      <c r="BJ6" s="259"/>
      <c r="BK6" s="258" t="s">
        <v>50</v>
      </c>
      <c r="BL6" s="258"/>
      <c r="BM6" s="258"/>
      <c r="BN6" s="258"/>
      <c r="BO6" s="258"/>
      <c r="BP6" s="259"/>
      <c r="BQ6" s="258" t="s">
        <v>51</v>
      </c>
      <c r="BR6" s="258"/>
      <c r="BS6" s="258"/>
      <c r="BT6" s="258"/>
      <c r="BU6" s="258"/>
      <c r="BV6" s="259"/>
      <c r="BW6" s="258" t="s">
        <v>52</v>
      </c>
      <c r="BX6" s="258"/>
      <c r="BY6" s="258"/>
      <c r="BZ6" s="258"/>
      <c r="CA6" s="258"/>
      <c r="CB6" s="259"/>
      <c r="CC6" s="258" t="s">
        <v>53</v>
      </c>
      <c r="CD6" s="258"/>
      <c r="CE6" s="258"/>
      <c r="CF6" s="258"/>
      <c r="CG6" s="258"/>
      <c r="CH6" s="259"/>
      <c r="CI6" s="258" t="s">
        <v>54</v>
      </c>
      <c r="CJ6" s="258"/>
      <c r="CK6" s="258"/>
      <c r="CL6" s="258"/>
      <c r="CM6" s="258"/>
      <c r="CN6" s="259"/>
      <c r="CO6" s="258" t="s">
        <v>55</v>
      </c>
      <c r="CP6" s="258"/>
      <c r="CQ6" s="258"/>
      <c r="CR6" s="258"/>
      <c r="CS6" s="258"/>
      <c r="CT6" s="259"/>
      <c r="CU6" s="258" t="s">
        <v>56</v>
      </c>
      <c r="CV6" s="258"/>
      <c r="CW6" s="258"/>
      <c r="CX6" s="258"/>
      <c r="CY6" s="258"/>
      <c r="CZ6" s="259"/>
      <c r="DA6" s="258" t="s">
        <v>57</v>
      </c>
      <c r="DB6" s="258"/>
      <c r="DC6" s="258"/>
      <c r="DD6" s="258"/>
      <c r="DE6" s="258"/>
      <c r="DF6" s="259"/>
      <c r="DG6" s="5"/>
      <c r="DH6" s="5"/>
      <c r="DI6" s="5"/>
      <c r="DJ6" s="5"/>
      <c r="DK6" s="5"/>
      <c r="DL6" s="5"/>
      <c r="DM6" s="5"/>
      <c r="DN6" s="156"/>
      <c r="DO6" s="157"/>
      <c r="DP6" s="157"/>
      <c r="DQ6" s="157"/>
      <c r="DR6" s="157"/>
      <c r="DS6" s="157"/>
      <c r="DT6" s="157"/>
      <c r="DU6" s="157"/>
      <c r="DV6" s="158"/>
      <c r="DW6" s="158"/>
      <c r="DX6" s="157"/>
      <c r="DY6" s="157"/>
      <c r="DZ6" s="157"/>
      <c r="EA6" s="164"/>
    </row>
    <row r="7" spans="1:133" ht="36.75" customHeight="1" thickBot="1" x14ac:dyDescent="0.3">
      <c r="A7" s="6" t="s">
        <v>8</v>
      </c>
      <c r="B7" s="7" t="s">
        <v>9</v>
      </c>
      <c r="C7" s="8" t="s">
        <v>10</v>
      </c>
      <c r="D7" s="9" t="s">
        <v>11</v>
      </c>
      <c r="E7" s="9" t="s">
        <v>12</v>
      </c>
      <c r="F7" s="10" t="s">
        <v>13</v>
      </c>
      <c r="G7" s="10" t="s">
        <v>14</v>
      </c>
      <c r="H7" s="11" t="s">
        <v>15</v>
      </c>
      <c r="I7" s="11" t="s">
        <v>16</v>
      </c>
      <c r="J7" s="12" t="s">
        <v>17</v>
      </c>
      <c r="K7" s="13" t="s">
        <v>18</v>
      </c>
      <c r="L7" s="14" t="s">
        <v>19</v>
      </c>
      <c r="M7" s="15" t="s">
        <v>20</v>
      </c>
      <c r="N7" s="15" t="s">
        <v>21</v>
      </c>
      <c r="O7" s="15" t="s">
        <v>22</v>
      </c>
      <c r="P7" s="15" t="s">
        <v>23</v>
      </c>
      <c r="Q7" s="15" t="s">
        <v>24</v>
      </c>
      <c r="R7" s="15" t="s">
        <v>25</v>
      </c>
      <c r="S7" s="15" t="s">
        <v>26</v>
      </c>
      <c r="T7" s="15" t="s">
        <v>27</v>
      </c>
      <c r="U7" s="16" t="s">
        <v>28</v>
      </c>
      <c r="V7" s="13" t="s">
        <v>29</v>
      </c>
      <c r="W7" s="17" t="s">
        <v>30</v>
      </c>
      <c r="X7" s="18" t="s">
        <v>31</v>
      </c>
      <c r="Y7" s="18" t="s">
        <v>32</v>
      </c>
      <c r="Z7" s="19" t="s">
        <v>33</v>
      </c>
      <c r="AA7" s="19" t="s">
        <v>34</v>
      </c>
      <c r="AB7" s="19" t="s">
        <v>35</v>
      </c>
      <c r="AC7" s="19" t="s">
        <v>36</v>
      </c>
      <c r="AD7" s="10" t="s">
        <v>37</v>
      </c>
      <c r="AE7" s="10" t="s">
        <v>38</v>
      </c>
      <c r="AF7" s="20" t="s">
        <v>39</v>
      </c>
      <c r="AG7" s="10" t="s">
        <v>40</v>
      </c>
      <c r="AH7" s="21" t="s">
        <v>41</v>
      </c>
      <c r="AI7" s="10" t="s">
        <v>42</v>
      </c>
      <c r="AJ7" s="10" t="s">
        <v>43</v>
      </c>
      <c r="AK7" s="10" t="s">
        <v>44</v>
      </c>
      <c r="AL7" s="122" t="s">
        <v>45</v>
      </c>
      <c r="AM7" s="172" t="s">
        <v>84</v>
      </c>
      <c r="AN7" s="173" t="s">
        <v>81</v>
      </c>
      <c r="AO7" s="173" t="s">
        <v>78</v>
      </c>
      <c r="AP7" s="173" t="s">
        <v>79</v>
      </c>
      <c r="AQ7" s="173" t="s">
        <v>80</v>
      </c>
      <c r="AR7" s="174" t="s">
        <v>82</v>
      </c>
      <c r="AS7" s="175" t="s">
        <v>83</v>
      </c>
      <c r="AT7" s="173" t="s">
        <v>85</v>
      </c>
      <c r="AU7" s="173" t="s">
        <v>86</v>
      </c>
      <c r="AV7" s="173" t="s">
        <v>87</v>
      </c>
      <c r="AW7" s="173" t="s">
        <v>88</v>
      </c>
      <c r="AX7" s="174" t="s">
        <v>89</v>
      </c>
      <c r="AY7" s="175" t="s">
        <v>90</v>
      </c>
      <c r="AZ7" s="173" t="s">
        <v>91</v>
      </c>
      <c r="BA7" s="173" t="s">
        <v>92</v>
      </c>
      <c r="BB7" s="173" t="s">
        <v>93</v>
      </c>
      <c r="BC7" s="173" t="s">
        <v>94</v>
      </c>
      <c r="BD7" s="174" t="s">
        <v>95</v>
      </c>
      <c r="BE7" s="175" t="s">
        <v>101</v>
      </c>
      <c r="BF7" s="173" t="s">
        <v>96</v>
      </c>
      <c r="BG7" s="173" t="s">
        <v>97</v>
      </c>
      <c r="BH7" s="173" t="s">
        <v>98</v>
      </c>
      <c r="BI7" s="173" t="s">
        <v>99</v>
      </c>
      <c r="BJ7" s="174" t="s">
        <v>100</v>
      </c>
      <c r="BK7" s="175" t="s">
        <v>102</v>
      </c>
      <c r="BL7" s="173" t="s">
        <v>103</v>
      </c>
      <c r="BM7" s="173" t="s">
        <v>104</v>
      </c>
      <c r="BN7" s="173" t="s">
        <v>105</v>
      </c>
      <c r="BO7" s="173" t="s">
        <v>106</v>
      </c>
      <c r="BP7" s="174" t="s">
        <v>107</v>
      </c>
      <c r="BQ7" s="175" t="s">
        <v>108</v>
      </c>
      <c r="BR7" s="173" t="s">
        <v>109</v>
      </c>
      <c r="BS7" s="173" t="s">
        <v>110</v>
      </c>
      <c r="BT7" s="173" t="s">
        <v>111</v>
      </c>
      <c r="BU7" s="173" t="s">
        <v>112</v>
      </c>
      <c r="BV7" s="174" t="s">
        <v>113</v>
      </c>
      <c r="BW7" s="175" t="s">
        <v>114</v>
      </c>
      <c r="BX7" s="173" t="s">
        <v>115</v>
      </c>
      <c r="BY7" s="173" t="s">
        <v>116</v>
      </c>
      <c r="BZ7" s="173" t="s">
        <v>117</v>
      </c>
      <c r="CA7" s="173" t="s">
        <v>118</v>
      </c>
      <c r="CB7" s="174" t="s">
        <v>119</v>
      </c>
      <c r="CC7" s="175" t="s">
        <v>120</v>
      </c>
      <c r="CD7" s="173" t="s">
        <v>121</v>
      </c>
      <c r="CE7" s="173" t="s">
        <v>122</v>
      </c>
      <c r="CF7" s="173" t="s">
        <v>123</v>
      </c>
      <c r="CG7" s="173" t="s">
        <v>124</v>
      </c>
      <c r="CH7" s="174" t="s">
        <v>125</v>
      </c>
      <c r="CI7" s="175" t="s">
        <v>126</v>
      </c>
      <c r="CJ7" s="173" t="s">
        <v>127</v>
      </c>
      <c r="CK7" s="173" t="s">
        <v>128</v>
      </c>
      <c r="CL7" s="173" t="s">
        <v>129</v>
      </c>
      <c r="CM7" s="173" t="s">
        <v>130</v>
      </c>
      <c r="CN7" s="174" t="s">
        <v>131</v>
      </c>
      <c r="CO7" s="175" t="s">
        <v>132</v>
      </c>
      <c r="CP7" s="173" t="s">
        <v>133</v>
      </c>
      <c r="CQ7" s="173" t="s">
        <v>134</v>
      </c>
      <c r="CR7" s="173" t="s">
        <v>135</v>
      </c>
      <c r="CS7" s="173" t="s">
        <v>136</v>
      </c>
      <c r="CT7" s="174" t="s">
        <v>137</v>
      </c>
      <c r="CU7" s="175" t="s">
        <v>138</v>
      </c>
      <c r="CV7" s="173" t="s">
        <v>139</v>
      </c>
      <c r="CW7" s="173" t="s">
        <v>140</v>
      </c>
      <c r="CX7" s="173" t="s">
        <v>141</v>
      </c>
      <c r="CY7" s="173" t="s">
        <v>142</v>
      </c>
      <c r="CZ7" s="174" t="s">
        <v>143</v>
      </c>
      <c r="DA7" s="175" t="s">
        <v>144</v>
      </c>
      <c r="DB7" s="173" t="s">
        <v>145</v>
      </c>
      <c r="DC7" s="173" t="s">
        <v>146</v>
      </c>
      <c r="DD7" s="173" t="s">
        <v>147</v>
      </c>
      <c r="DE7" s="173" t="s">
        <v>148</v>
      </c>
      <c r="DF7" s="176" t="s">
        <v>149</v>
      </c>
      <c r="DG7" s="131" t="s">
        <v>71</v>
      </c>
      <c r="DH7" s="132" t="s">
        <v>72</v>
      </c>
      <c r="DI7" s="132" t="s">
        <v>73</v>
      </c>
      <c r="DJ7" s="138" t="s">
        <v>74</v>
      </c>
      <c r="DK7" s="142" t="s">
        <v>75</v>
      </c>
      <c r="DL7" s="140" t="s">
        <v>76</v>
      </c>
      <c r="DM7" s="133" t="s">
        <v>77</v>
      </c>
      <c r="DN7" s="160" t="s">
        <v>46</v>
      </c>
      <c r="DO7" s="161" t="s">
        <v>47</v>
      </c>
      <c r="DP7" s="161" t="s">
        <v>48</v>
      </c>
      <c r="DQ7" s="161" t="s">
        <v>49</v>
      </c>
      <c r="DR7" s="161" t="s">
        <v>50</v>
      </c>
      <c r="DS7" s="161" t="s">
        <v>51</v>
      </c>
      <c r="DT7" s="161" t="s">
        <v>52</v>
      </c>
      <c r="DU7" s="161" t="s">
        <v>53</v>
      </c>
      <c r="DV7" s="161" t="s">
        <v>54</v>
      </c>
      <c r="DW7" s="161" t="s">
        <v>55</v>
      </c>
      <c r="DX7" s="161" t="s">
        <v>56</v>
      </c>
      <c r="DY7" s="162" t="s">
        <v>57</v>
      </c>
      <c r="DZ7" s="163" t="s">
        <v>58</v>
      </c>
      <c r="EA7" s="166" t="s">
        <v>59</v>
      </c>
      <c r="EB7" s="22" t="s">
        <v>60</v>
      </c>
      <c r="EC7" s="23" t="s">
        <v>61</v>
      </c>
    </row>
    <row r="8" spans="1:133" ht="20.45" customHeight="1" x14ac:dyDescent="0.25">
      <c r="A8" s="24">
        <v>1</v>
      </c>
      <c r="B8" s="24">
        <v>2026</v>
      </c>
      <c r="C8" s="25" t="s">
        <v>62</v>
      </c>
      <c r="D8" s="26" t="s">
        <v>343</v>
      </c>
      <c r="E8" s="27" t="s">
        <v>64</v>
      </c>
      <c r="F8" s="116" t="s">
        <v>365</v>
      </c>
      <c r="G8" s="260" t="s">
        <v>366</v>
      </c>
      <c r="H8" s="180" t="s">
        <v>364</v>
      </c>
      <c r="I8" s="180" t="s">
        <v>358</v>
      </c>
      <c r="J8" s="180" t="s">
        <v>363</v>
      </c>
      <c r="K8" s="180" t="s">
        <v>362</v>
      </c>
      <c r="L8" s="116">
        <v>1701</v>
      </c>
      <c r="M8" s="116">
        <v>56</v>
      </c>
      <c r="N8" s="179" t="s">
        <v>358</v>
      </c>
      <c r="O8" s="116" t="s">
        <v>355</v>
      </c>
      <c r="P8" s="180" t="s">
        <v>359</v>
      </c>
      <c r="Q8" s="116" t="s">
        <v>355</v>
      </c>
      <c r="R8" s="181" t="s">
        <v>360</v>
      </c>
      <c r="S8" s="116" t="s">
        <v>66</v>
      </c>
      <c r="T8" s="179" t="s">
        <v>361</v>
      </c>
      <c r="U8" s="180" t="s">
        <v>356</v>
      </c>
      <c r="V8" s="35" t="s">
        <v>357</v>
      </c>
      <c r="W8" s="36" t="s">
        <v>352</v>
      </c>
      <c r="X8" s="32" t="s">
        <v>353</v>
      </c>
      <c r="Y8" s="32" t="s">
        <v>353</v>
      </c>
      <c r="Z8" s="37" t="str">
        <f>+IFERROR(VLOOKUP(AA8,LISTAS!$C$2:$D$13,2,0)," ")</f>
        <v>BIENES DE LARGA DURACIÓN</v>
      </c>
      <c r="AA8" s="38" t="str">
        <f>+MID(AB8,1,2)</f>
        <v>84</v>
      </c>
      <c r="AB8" s="39">
        <v>840112</v>
      </c>
      <c r="AC8" s="40" t="str">
        <f>+IFERROR(VLOOKUP(AB8,LISTAS!$A$9:$B$217,2,0)," ")</f>
        <v>Bienes de Seguridad Nacional Estratégica</v>
      </c>
      <c r="AD8" s="40" t="s">
        <v>368</v>
      </c>
      <c r="AE8" s="40" t="s">
        <v>369</v>
      </c>
      <c r="AF8" s="41"/>
      <c r="AG8" s="26"/>
      <c r="AH8" s="41"/>
      <c r="AI8" s="40"/>
      <c r="AJ8" s="40"/>
      <c r="AK8" s="40"/>
      <c r="AL8" s="26"/>
      <c r="AM8" s="189">
        <v>468923</v>
      </c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126"/>
      <c r="DG8" s="134">
        <f t="shared" ref="DG8:DG59" si="4">+AM8+AS8+AY8+BE8+BK8+BQ8+BW8+CC8+CI8+CO8+CU8+DA8</f>
        <v>468923</v>
      </c>
      <c r="DH8" s="43">
        <f>AO8+AU8+BA8+BG8+BM8+BS8+BY8+CE8+CK8+CQ8+CW8+DC8</f>
        <v>0</v>
      </c>
      <c r="DI8" s="43">
        <f>AP8+AV8+BB8+BH8+BN8+BT8+BZ8+CF8+CL8+CR8+CX8+DD8</f>
        <v>0</v>
      </c>
      <c r="DJ8" s="128">
        <f>AQ8+AW8+BC8+BI8+BO8+BU8+CA8+CG8+CM8+CS8+CY8+DE8</f>
        <v>0</v>
      </c>
      <c r="DK8" s="273">
        <f>+DJ8/DG8</f>
        <v>0</v>
      </c>
      <c r="DL8" s="130">
        <f>+DG8-DH8-DI8</f>
        <v>468923</v>
      </c>
      <c r="DM8" s="135">
        <f>AR8+AX8+BD8+BJ8+BP8+BV8+CB8+CH8+CN8+CT8+CZ8+DF8</f>
        <v>0</v>
      </c>
      <c r="DN8" s="159">
        <v>0</v>
      </c>
      <c r="DO8" s="72">
        <v>0</v>
      </c>
      <c r="DP8" s="72">
        <v>468923</v>
      </c>
      <c r="DQ8" s="72">
        <v>0</v>
      </c>
      <c r="DR8" s="72">
        <v>0</v>
      </c>
      <c r="DS8" s="72">
        <v>0</v>
      </c>
      <c r="DT8" s="72">
        <v>0</v>
      </c>
      <c r="DU8" s="72">
        <v>0</v>
      </c>
      <c r="DV8" s="72">
        <v>0</v>
      </c>
      <c r="DW8" s="72">
        <v>0</v>
      </c>
      <c r="DX8" s="72">
        <v>0</v>
      </c>
      <c r="DY8" s="72">
        <v>0</v>
      </c>
      <c r="DZ8" s="44">
        <f>SUM(DN8:DY8)</f>
        <v>468923</v>
      </c>
      <c r="EA8" s="165" t="str">
        <f t="shared" ref="EA8:EA71" si="5">IF(DZ8=DG8,("CORRECTO"),("REVISAR"))</f>
        <v>CORRECTO</v>
      </c>
      <c r="EB8" s="46"/>
      <c r="EC8" s="47"/>
    </row>
    <row r="9" spans="1:133" ht="20.45" customHeight="1" x14ac:dyDescent="0.25">
      <c r="A9" s="48">
        <v>2</v>
      </c>
      <c r="B9" s="24">
        <v>2026</v>
      </c>
      <c r="C9" s="34" t="s">
        <v>62</v>
      </c>
      <c r="D9" s="26" t="s">
        <v>343</v>
      </c>
      <c r="E9" s="27" t="s">
        <v>64</v>
      </c>
      <c r="F9" s="27" t="s">
        <v>431</v>
      </c>
      <c r="G9" s="260" t="s">
        <v>367</v>
      </c>
      <c r="H9" s="180" t="s">
        <v>364</v>
      </c>
      <c r="I9" s="180" t="s">
        <v>358</v>
      </c>
      <c r="J9" s="180" t="s">
        <v>363</v>
      </c>
      <c r="K9" s="180" t="s">
        <v>362</v>
      </c>
      <c r="L9" s="116">
        <v>1701</v>
      </c>
      <c r="M9" s="116">
        <v>56</v>
      </c>
      <c r="N9" s="179" t="s">
        <v>358</v>
      </c>
      <c r="O9" s="116" t="s">
        <v>355</v>
      </c>
      <c r="P9" s="180" t="s">
        <v>359</v>
      </c>
      <c r="Q9" s="116" t="s">
        <v>355</v>
      </c>
      <c r="R9" s="181" t="s">
        <v>360</v>
      </c>
      <c r="S9" s="116" t="s">
        <v>66</v>
      </c>
      <c r="T9" s="179" t="s">
        <v>361</v>
      </c>
      <c r="U9" s="180" t="s">
        <v>356</v>
      </c>
      <c r="V9" s="35" t="s">
        <v>357</v>
      </c>
      <c r="W9" s="36" t="s">
        <v>352</v>
      </c>
      <c r="X9" s="32" t="s">
        <v>353</v>
      </c>
      <c r="Y9" s="32" t="s">
        <v>353</v>
      </c>
      <c r="Z9" s="37" t="str">
        <f>+IFERROR(VLOOKUP(AA9,LISTAS!$C$2:$D$13,2,0)," ")</f>
        <v>BIENES DE LARGA DURACIÓN</v>
      </c>
      <c r="AA9" s="38" t="str">
        <f>+MID(AB9,1,2)</f>
        <v>84</v>
      </c>
      <c r="AB9" s="39">
        <v>840112</v>
      </c>
      <c r="AC9" s="40" t="str">
        <f>+IFERROR(VLOOKUP(AB9,LISTAS!$A$9:$B$217,2,0)," ")</f>
        <v>Bienes de Seguridad Nacional Estratégica</v>
      </c>
      <c r="AD9" s="40" t="s">
        <v>369</v>
      </c>
      <c r="AE9" s="40" t="s">
        <v>369</v>
      </c>
      <c r="AF9" s="41"/>
      <c r="AG9" s="26"/>
      <c r="AH9" s="41"/>
      <c r="AI9" s="40"/>
      <c r="AJ9" s="40"/>
      <c r="AK9" s="40"/>
      <c r="AL9" s="26"/>
      <c r="AM9" s="189">
        <v>925592</v>
      </c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52"/>
      <c r="DG9" s="134">
        <f t="shared" si="4"/>
        <v>925592</v>
      </c>
      <c r="DH9" s="43">
        <f t="shared" ref="DH9:DH59" si="6">AO9+AU9+BA9+BG9+BM9+BS9+BY9+CE9+CK9+CQ9+CW9+DC9</f>
        <v>0</v>
      </c>
      <c r="DI9" s="43">
        <f t="shared" ref="DI9:DI59" si="7">AP9+AV9+BB9+BH9+BN9+BT9+BZ9+CF9+CL9+CR9+CX9+DD9</f>
        <v>0</v>
      </c>
      <c r="DJ9" s="128">
        <f t="shared" ref="DJ9:DJ59" si="8">AQ9+AW9+BC9+BI9+BO9+BU9+CA9+CG9+CM9+CS9+CY9+DE9</f>
        <v>0</v>
      </c>
      <c r="DK9" s="273">
        <f t="shared" ref="DK9:DK59" si="9">+DJ9/DG9</f>
        <v>0</v>
      </c>
      <c r="DL9" s="130">
        <f t="shared" ref="DL9:DL59" si="10">+DG9-DH9-DI9</f>
        <v>925592</v>
      </c>
      <c r="DM9" s="135">
        <f t="shared" ref="DM9:DM72" si="11">AR9+AX9+BD9+BJ9+BP9+BV9+CB9+CH9+CN9+CT9+CZ9+DF9</f>
        <v>0</v>
      </c>
      <c r="DN9" s="130">
        <v>0</v>
      </c>
      <c r="DO9" s="43">
        <v>0</v>
      </c>
      <c r="DP9" s="43">
        <v>925592</v>
      </c>
      <c r="DQ9" s="43">
        <v>0</v>
      </c>
      <c r="DR9" s="43">
        <v>0</v>
      </c>
      <c r="DS9" s="43">
        <v>0</v>
      </c>
      <c r="DT9" s="43">
        <v>0</v>
      </c>
      <c r="DU9" s="43">
        <v>0</v>
      </c>
      <c r="DV9" s="43">
        <v>0</v>
      </c>
      <c r="DW9" s="43">
        <v>0</v>
      </c>
      <c r="DX9" s="43">
        <v>0</v>
      </c>
      <c r="DY9" s="43">
        <v>0</v>
      </c>
      <c r="DZ9" s="44">
        <f t="shared" ref="DZ9:DZ27" si="12">SUM(DN9:DY9)</f>
        <v>925592</v>
      </c>
      <c r="EA9" s="45" t="str">
        <f t="shared" si="5"/>
        <v>CORRECTO</v>
      </c>
      <c r="EB9" s="46"/>
      <c r="EC9" s="47"/>
    </row>
    <row r="10" spans="1:133" ht="20.45" customHeight="1" x14ac:dyDescent="0.25">
      <c r="A10" s="48">
        <v>3</v>
      </c>
      <c r="B10" s="24">
        <v>2026</v>
      </c>
      <c r="C10" s="34" t="s">
        <v>62</v>
      </c>
      <c r="D10" s="26" t="s">
        <v>343</v>
      </c>
      <c r="E10" s="27" t="s">
        <v>64</v>
      </c>
      <c r="F10" s="27" t="s">
        <v>432</v>
      </c>
      <c r="G10" s="260" t="s">
        <v>346</v>
      </c>
      <c r="H10" s="180" t="s">
        <v>364</v>
      </c>
      <c r="I10" s="180" t="s">
        <v>358</v>
      </c>
      <c r="J10" s="180" t="s">
        <v>363</v>
      </c>
      <c r="K10" s="180" t="s">
        <v>362</v>
      </c>
      <c r="L10" s="116">
        <v>1701</v>
      </c>
      <c r="M10" s="116">
        <v>56</v>
      </c>
      <c r="N10" s="179" t="s">
        <v>358</v>
      </c>
      <c r="O10" s="116" t="s">
        <v>355</v>
      </c>
      <c r="P10" s="180" t="s">
        <v>359</v>
      </c>
      <c r="Q10" s="116" t="s">
        <v>355</v>
      </c>
      <c r="R10" s="181" t="s">
        <v>360</v>
      </c>
      <c r="S10" s="116" t="s">
        <v>66</v>
      </c>
      <c r="T10" s="179" t="s">
        <v>361</v>
      </c>
      <c r="U10" s="180" t="s">
        <v>356</v>
      </c>
      <c r="V10" s="35" t="s">
        <v>357</v>
      </c>
      <c r="W10" s="36" t="s">
        <v>352</v>
      </c>
      <c r="X10" s="32" t="s">
        <v>353</v>
      </c>
      <c r="Y10" s="32" t="s">
        <v>353</v>
      </c>
      <c r="Z10" s="37" t="str">
        <f>+IFERROR(VLOOKUP(AA10,LISTAS!$C$2:$D$13,2,0)," ")</f>
        <v>BIENES DE LARGA DURACIÓN</v>
      </c>
      <c r="AA10" s="38" t="str">
        <f t="shared" ref="AA10:AA58" si="13">+MID(AB10,1,2)</f>
        <v>84</v>
      </c>
      <c r="AB10" s="39">
        <v>840112</v>
      </c>
      <c r="AC10" s="40" t="str">
        <f>+IFERROR(VLOOKUP(AB10,LISTAS!$A$9:$B$217,2,0)," ")</f>
        <v>Bienes de Seguridad Nacional Estratégica</v>
      </c>
      <c r="AD10" s="40" t="s">
        <v>370</v>
      </c>
      <c r="AE10" s="40" t="s">
        <v>369</v>
      </c>
      <c r="AF10" s="187">
        <v>3841</v>
      </c>
      <c r="AG10" s="26" t="s">
        <v>420</v>
      </c>
      <c r="AH10" s="42">
        <v>584</v>
      </c>
      <c r="AI10" s="26" t="s">
        <v>421</v>
      </c>
      <c r="AJ10" s="26" t="s">
        <v>422</v>
      </c>
      <c r="AK10" s="26" t="s">
        <v>423</v>
      </c>
      <c r="AL10" s="188" t="s">
        <v>424</v>
      </c>
      <c r="AM10" s="189">
        <v>2243144</v>
      </c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52"/>
      <c r="DG10" s="134">
        <f t="shared" si="4"/>
        <v>2243144</v>
      </c>
      <c r="DH10" s="43">
        <f t="shared" si="6"/>
        <v>0</v>
      </c>
      <c r="DI10" s="43">
        <f t="shared" si="7"/>
        <v>0</v>
      </c>
      <c r="DJ10" s="128">
        <f t="shared" si="8"/>
        <v>0</v>
      </c>
      <c r="DK10" s="273">
        <f t="shared" si="9"/>
        <v>0</v>
      </c>
      <c r="DL10" s="130">
        <f t="shared" si="10"/>
        <v>2243144</v>
      </c>
      <c r="DM10" s="135">
        <f t="shared" si="11"/>
        <v>0</v>
      </c>
      <c r="DN10" s="130">
        <v>0</v>
      </c>
      <c r="DO10" s="43">
        <v>0</v>
      </c>
      <c r="DP10" s="43">
        <v>0</v>
      </c>
      <c r="DQ10" s="43">
        <v>0</v>
      </c>
      <c r="DR10" s="43">
        <v>0</v>
      </c>
      <c r="DS10" s="43">
        <v>0</v>
      </c>
      <c r="DT10" s="43">
        <v>1121572</v>
      </c>
      <c r="DU10" s="43">
        <v>0</v>
      </c>
      <c r="DV10" s="43">
        <v>0</v>
      </c>
      <c r="DW10" s="43">
        <v>0</v>
      </c>
      <c r="DX10" s="43">
        <v>1121572</v>
      </c>
      <c r="DY10" s="43">
        <v>0</v>
      </c>
      <c r="DZ10" s="44">
        <f t="shared" si="12"/>
        <v>2243144</v>
      </c>
      <c r="EA10" s="45" t="str">
        <f t="shared" si="5"/>
        <v>CORRECTO</v>
      </c>
      <c r="EB10" s="46"/>
      <c r="EC10" s="47"/>
    </row>
    <row r="11" spans="1:133" ht="20.45" customHeight="1" x14ac:dyDescent="0.25">
      <c r="A11" s="24">
        <v>4</v>
      </c>
      <c r="B11" s="24">
        <v>2026</v>
      </c>
      <c r="C11" s="34" t="s">
        <v>62</v>
      </c>
      <c r="D11" s="26" t="s">
        <v>343</v>
      </c>
      <c r="E11" s="27" t="s">
        <v>64</v>
      </c>
      <c r="F11" s="27" t="s">
        <v>435</v>
      </c>
      <c r="G11" s="260" t="s">
        <v>347</v>
      </c>
      <c r="H11" s="180" t="s">
        <v>364</v>
      </c>
      <c r="I11" s="180" t="s">
        <v>358</v>
      </c>
      <c r="J11" s="180" t="s">
        <v>363</v>
      </c>
      <c r="K11" s="180" t="s">
        <v>362</v>
      </c>
      <c r="L11" s="116">
        <v>1701</v>
      </c>
      <c r="M11" s="116">
        <v>56</v>
      </c>
      <c r="N11" s="179" t="s">
        <v>358</v>
      </c>
      <c r="O11" s="116" t="s">
        <v>355</v>
      </c>
      <c r="P11" s="180" t="s">
        <v>359</v>
      </c>
      <c r="Q11" s="116" t="s">
        <v>355</v>
      </c>
      <c r="R11" s="181" t="s">
        <v>360</v>
      </c>
      <c r="S11" s="116" t="s">
        <v>66</v>
      </c>
      <c r="T11" s="179" t="s">
        <v>361</v>
      </c>
      <c r="U11" s="180" t="s">
        <v>356</v>
      </c>
      <c r="V11" s="35" t="s">
        <v>357</v>
      </c>
      <c r="W11" s="36" t="s">
        <v>352</v>
      </c>
      <c r="X11" s="32" t="s">
        <v>353</v>
      </c>
      <c r="Y11" s="32" t="s">
        <v>353</v>
      </c>
      <c r="Z11" s="37" t="str">
        <f>+IFERROR(VLOOKUP(AA11,LISTAS!$C$2:$D$13,2,0)," ")</f>
        <v>BIENES Y SERVICIOS PARA INVERSIÓN</v>
      </c>
      <c r="AA11" s="38" t="str">
        <f t="shared" si="13"/>
        <v>73</v>
      </c>
      <c r="AB11" s="39">
        <v>731002</v>
      </c>
      <c r="AC11" s="40" t="str">
        <f>+IFERROR(VLOOKUP(AB11,LISTAS!$A$9:$B$217,2,0)," ")</f>
        <v xml:space="preserve">Suministro para la defensa y seguridad pública </v>
      </c>
      <c r="AD11" s="40" t="s">
        <v>370</v>
      </c>
      <c r="AE11" s="40" t="s">
        <v>369</v>
      </c>
      <c r="AF11" s="187">
        <v>216877</v>
      </c>
      <c r="AG11" s="26" t="s">
        <v>425</v>
      </c>
      <c r="AH11" s="42">
        <v>0.4</v>
      </c>
      <c r="AI11" s="26" t="s">
        <v>421</v>
      </c>
      <c r="AJ11" s="26" t="s">
        <v>422</v>
      </c>
      <c r="AK11" s="26" t="s">
        <v>423</v>
      </c>
      <c r="AL11" s="188" t="s">
        <v>424</v>
      </c>
      <c r="AM11" s="189">
        <v>86750.8</v>
      </c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52"/>
      <c r="DG11" s="134">
        <f t="shared" si="4"/>
        <v>86750.8</v>
      </c>
      <c r="DH11" s="43">
        <f t="shared" si="6"/>
        <v>0</v>
      </c>
      <c r="DI11" s="43">
        <f t="shared" si="7"/>
        <v>0</v>
      </c>
      <c r="DJ11" s="128">
        <f t="shared" si="8"/>
        <v>0</v>
      </c>
      <c r="DK11" s="273">
        <f t="shared" si="9"/>
        <v>0</v>
      </c>
      <c r="DL11" s="130">
        <f t="shared" si="10"/>
        <v>86750.8</v>
      </c>
      <c r="DM11" s="135">
        <f t="shared" si="11"/>
        <v>0</v>
      </c>
      <c r="DN11" s="130">
        <v>0</v>
      </c>
      <c r="DO11" s="43">
        <v>0</v>
      </c>
      <c r="DP11" s="43">
        <v>0</v>
      </c>
      <c r="DQ11" s="43">
        <v>0</v>
      </c>
      <c r="DR11" s="43">
        <v>0</v>
      </c>
      <c r="DS11" s="43">
        <v>0</v>
      </c>
      <c r="DT11" s="43">
        <v>43375.4</v>
      </c>
      <c r="DU11" s="43">
        <v>0</v>
      </c>
      <c r="DV11" s="43">
        <v>0</v>
      </c>
      <c r="DW11" s="43">
        <v>0</v>
      </c>
      <c r="DX11" s="43">
        <v>43375.4</v>
      </c>
      <c r="DY11" s="43">
        <v>0</v>
      </c>
      <c r="DZ11" s="44">
        <f t="shared" si="12"/>
        <v>86750.8</v>
      </c>
      <c r="EA11" s="45" t="str">
        <f t="shared" si="5"/>
        <v>CORRECTO</v>
      </c>
      <c r="EB11" s="46"/>
      <c r="EC11" s="47"/>
    </row>
    <row r="12" spans="1:133" ht="20.45" customHeight="1" x14ac:dyDescent="0.25">
      <c r="A12" s="48">
        <v>5</v>
      </c>
      <c r="B12" s="24">
        <v>2026</v>
      </c>
      <c r="C12" s="34" t="s">
        <v>62</v>
      </c>
      <c r="D12" s="26" t="s">
        <v>343</v>
      </c>
      <c r="E12" s="27" t="s">
        <v>64</v>
      </c>
      <c r="F12" s="27" t="s">
        <v>436</v>
      </c>
      <c r="G12" s="260" t="s">
        <v>348</v>
      </c>
      <c r="H12" s="180" t="s">
        <v>364</v>
      </c>
      <c r="I12" s="180" t="s">
        <v>358</v>
      </c>
      <c r="J12" s="180" t="s">
        <v>363</v>
      </c>
      <c r="K12" s="180" t="s">
        <v>362</v>
      </c>
      <c r="L12" s="116">
        <v>1701</v>
      </c>
      <c r="M12" s="116">
        <v>56</v>
      </c>
      <c r="N12" s="179" t="s">
        <v>358</v>
      </c>
      <c r="O12" s="116" t="s">
        <v>355</v>
      </c>
      <c r="P12" s="180" t="s">
        <v>359</v>
      </c>
      <c r="Q12" s="116" t="s">
        <v>355</v>
      </c>
      <c r="R12" s="181" t="s">
        <v>360</v>
      </c>
      <c r="S12" s="116" t="s">
        <v>66</v>
      </c>
      <c r="T12" s="179" t="s">
        <v>361</v>
      </c>
      <c r="U12" s="180" t="s">
        <v>356</v>
      </c>
      <c r="V12" s="35" t="s">
        <v>357</v>
      </c>
      <c r="W12" s="36" t="s">
        <v>352</v>
      </c>
      <c r="X12" s="32" t="s">
        <v>353</v>
      </c>
      <c r="Y12" s="32" t="s">
        <v>353</v>
      </c>
      <c r="Z12" s="37" t="str">
        <f>+IFERROR(VLOOKUP(AA12,LISTAS!$C$2:$D$13,2,0)," ")</f>
        <v>BIENES Y SERVICIOS PARA INVERSIÓN</v>
      </c>
      <c r="AA12" s="38" t="str">
        <f t="shared" si="13"/>
        <v>73</v>
      </c>
      <c r="AB12" s="39">
        <v>731002</v>
      </c>
      <c r="AC12" s="40" t="str">
        <f>+IFERROR(VLOOKUP(AB12,LISTAS!$A$9:$B$217,2,0)," ")</f>
        <v xml:space="preserve">Suministro para la defensa y seguridad pública </v>
      </c>
      <c r="AD12" s="40" t="s">
        <v>370</v>
      </c>
      <c r="AE12" s="40" t="s">
        <v>369</v>
      </c>
      <c r="AF12" s="187">
        <v>45180</v>
      </c>
      <c r="AG12" s="26" t="s">
        <v>425</v>
      </c>
      <c r="AH12" s="42">
        <v>0.8</v>
      </c>
      <c r="AI12" s="26" t="s">
        <v>426</v>
      </c>
      <c r="AJ12" s="26" t="s">
        <v>422</v>
      </c>
      <c r="AK12" s="26" t="s">
        <v>423</v>
      </c>
      <c r="AL12" s="188" t="s">
        <v>424</v>
      </c>
      <c r="AM12" s="189">
        <v>36144</v>
      </c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52"/>
      <c r="DG12" s="134">
        <f t="shared" si="4"/>
        <v>36144</v>
      </c>
      <c r="DH12" s="43">
        <f t="shared" si="6"/>
        <v>0</v>
      </c>
      <c r="DI12" s="43">
        <f t="shared" si="7"/>
        <v>0</v>
      </c>
      <c r="DJ12" s="128">
        <f t="shared" si="8"/>
        <v>0</v>
      </c>
      <c r="DK12" s="273">
        <f t="shared" si="9"/>
        <v>0</v>
      </c>
      <c r="DL12" s="130">
        <f t="shared" si="10"/>
        <v>36144</v>
      </c>
      <c r="DM12" s="135">
        <f t="shared" si="11"/>
        <v>0</v>
      </c>
      <c r="DN12" s="130">
        <v>0</v>
      </c>
      <c r="DO12" s="43">
        <v>0</v>
      </c>
      <c r="DP12" s="43">
        <v>0</v>
      </c>
      <c r="DQ12" s="43">
        <v>0</v>
      </c>
      <c r="DR12" s="43">
        <v>0</v>
      </c>
      <c r="DS12" s="43">
        <v>0</v>
      </c>
      <c r="DT12" s="43">
        <v>18072</v>
      </c>
      <c r="DU12" s="43">
        <v>0</v>
      </c>
      <c r="DV12" s="43">
        <v>0</v>
      </c>
      <c r="DW12" s="43">
        <v>0</v>
      </c>
      <c r="DX12" s="43">
        <v>18072</v>
      </c>
      <c r="DY12" s="43">
        <v>0</v>
      </c>
      <c r="DZ12" s="44">
        <f t="shared" si="12"/>
        <v>36144</v>
      </c>
      <c r="EA12" s="45" t="str">
        <f t="shared" si="5"/>
        <v>CORRECTO</v>
      </c>
      <c r="EB12" s="46"/>
      <c r="EC12" s="47"/>
    </row>
    <row r="13" spans="1:133" ht="20.45" customHeight="1" x14ac:dyDescent="0.25">
      <c r="A13" s="48">
        <v>6</v>
      </c>
      <c r="B13" s="24">
        <v>2026</v>
      </c>
      <c r="C13" s="34" t="s">
        <v>62</v>
      </c>
      <c r="D13" s="26" t="s">
        <v>343</v>
      </c>
      <c r="E13" s="27" t="s">
        <v>64</v>
      </c>
      <c r="F13" s="27" t="s">
        <v>437</v>
      </c>
      <c r="G13" s="260" t="s">
        <v>344</v>
      </c>
      <c r="H13" s="180" t="s">
        <v>364</v>
      </c>
      <c r="I13" s="180" t="s">
        <v>358</v>
      </c>
      <c r="J13" s="180" t="s">
        <v>363</v>
      </c>
      <c r="K13" s="180" t="s">
        <v>362</v>
      </c>
      <c r="L13" s="116">
        <v>1701</v>
      </c>
      <c r="M13" s="116">
        <v>56</v>
      </c>
      <c r="N13" s="179" t="s">
        <v>358</v>
      </c>
      <c r="O13" s="116" t="s">
        <v>355</v>
      </c>
      <c r="P13" s="180" t="s">
        <v>359</v>
      </c>
      <c r="Q13" s="116" t="s">
        <v>355</v>
      </c>
      <c r="R13" s="181" t="s">
        <v>360</v>
      </c>
      <c r="S13" s="116" t="s">
        <v>66</v>
      </c>
      <c r="T13" s="179" t="s">
        <v>361</v>
      </c>
      <c r="U13" s="180" t="s">
        <v>356</v>
      </c>
      <c r="V13" s="35" t="s">
        <v>357</v>
      </c>
      <c r="W13" s="36" t="s">
        <v>352</v>
      </c>
      <c r="X13" s="32" t="s">
        <v>353</v>
      </c>
      <c r="Y13" s="32" t="s">
        <v>353</v>
      </c>
      <c r="Z13" s="37" t="str">
        <f>+IFERROR(VLOOKUP(AA13,LISTAS!$C$2:$D$13,2,0)," ")</f>
        <v>BIENES Y SERVICIOS PARA INVERSIÓN</v>
      </c>
      <c r="AA13" s="38" t="str">
        <f t="shared" si="13"/>
        <v>73</v>
      </c>
      <c r="AB13" s="39">
        <v>731002</v>
      </c>
      <c r="AC13" s="40" t="str">
        <f>+IFERROR(VLOOKUP(AB13,LISTAS!$A$9:$B$217,2,0)," ")</f>
        <v xml:space="preserve">Suministro para la defensa y seguridad pública </v>
      </c>
      <c r="AD13" s="40" t="s">
        <v>370</v>
      </c>
      <c r="AE13" s="40" t="s">
        <v>369</v>
      </c>
      <c r="AF13" s="187">
        <v>225</v>
      </c>
      <c r="AG13" s="49" t="s">
        <v>427</v>
      </c>
      <c r="AH13" s="42">
        <v>1036.3399999999999</v>
      </c>
      <c r="AI13" s="26" t="s">
        <v>426</v>
      </c>
      <c r="AJ13" s="26" t="s">
        <v>422</v>
      </c>
      <c r="AK13" s="26" t="s">
        <v>423</v>
      </c>
      <c r="AL13" s="188" t="s">
        <v>424</v>
      </c>
      <c r="AM13" s="189">
        <v>199541.6</v>
      </c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52"/>
      <c r="DG13" s="134">
        <f t="shared" si="4"/>
        <v>199541.6</v>
      </c>
      <c r="DH13" s="43">
        <f t="shared" si="6"/>
        <v>0</v>
      </c>
      <c r="DI13" s="43">
        <f t="shared" si="7"/>
        <v>0</v>
      </c>
      <c r="DJ13" s="128">
        <f t="shared" si="8"/>
        <v>0</v>
      </c>
      <c r="DK13" s="273">
        <f t="shared" si="9"/>
        <v>0</v>
      </c>
      <c r="DL13" s="130">
        <f t="shared" si="10"/>
        <v>199541.6</v>
      </c>
      <c r="DM13" s="135">
        <f t="shared" si="11"/>
        <v>0</v>
      </c>
      <c r="DN13" s="130">
        <v>0</v>
      </c>
      <c r="DO13" s="43">
        <v>0</v>
      </c>
      <c r="DP13" s="43">
        <v>0</v>
      </c>
      <c r="DQ13" s="43">
        <v>0</v>
      </c>
      <c r="DR13" s="43">
        <v>0</v>
      </c>
      <c r="DS13" s="43">
        <v>0</v>
      </c>
      <c r="DT13" s="43">
        <v>99770.8</v>
      </c>
      <c r="DU13" s="43">
        <v>0</v>
      </c>
      <c r="DV13" s="43">
        <v>0</v>
      </c>
      <c r="DW13" s="43">
        <v>0</v>
      </c>
      <c r="DX13" s="43">
        <v>99770.8</v>
      </c>
      <c r="DY13" s="43">
        <v>0</v>
      </c>
      <c r="DZ13" s="44">
        <f t="shared" si="12"/>
        <v>199541.6</v>
      </c>
      <c r="EA13" s="45" t="str">
        <f t="shared" si="5"/>
        <v>CORRECTO</v>
      </c>
      <c r="EB13" s="46"/>
      <c r="EC13" s="47"/>
    </row>
    <row r="14" spans="1:133" ht="20.45" customHeight="1" x14ac:dyDescent="0.25">
      <c r="A14" s="24">
        <v>7</v>
      </c>
      <c r="B14" s="24">
        <v>2026</v>
      </c>
      <c r="C14" s="34" t="s">
        <v>62</v>
      </c>
      <c r="D14" s="26" t="s">
        <v>343</v>
      </c>
      <c r="E14" s="27" t="s">
        <v>64</v>
      </c>
      <c r="F14" s="27" t="s">
        <v>433</v>
      </c>
      <c r="G14" s="260" t="s">
        <v>344</v>
      </c>
      <c r="H14" s="180" t="s">
        <v>364</v>
      </c>
      <c r="I14" s="180" t="s">
        <v>358</v>
      </c>
      <c r="J14" s="180" t="s">
        <v>363</v>
      </c>
      <c r="K14" s="180" t="s">
        <v>362</v>
      </c>
      <c r="L14" s="116">
        <v>1701</v>
      </c>
      <c r="M14" s="116">
        <v>56</v>
      </c>
      <c r="N14" s="179" t="s">
        <v>358</v>
      </c>
      <c r="O14" s="116" t="s">
        <v>355</v>
      </c>
      <c r="P14" s="180" t="s">
        <v>359</v>
      </c>
      <c r="Q14" s="116" t="s">
        <v>355</v>
      </c>
      <c r="R14" s="181" t="s">
        <v>360</v>
      </c>
      <c r="S14" s="116" t="s">
        <v>66</v>
      </c>
      <c r="T14" s="179" t="s">
        <v>361</v>
      </c>
      <c r="U14" s="180" t="s">
        <v>356</v>
      </c>
      <c r="V14" s="35" t="s">
        <v>357</v>
      </c>
      <c r="W14" s="36" t="s">
        <v>352</v>
      </c>
      <c r="X14" s="32" t="s">
        <v>353</v>
      </c>
      <c r="Y14" s="32" t="s">
        <v>353</v>
      </c>
      <c r="Z14" s="37" t="s">
        <v>177</v>
      </c>
      <c r="AA14" s="38">
        <v>84</v>
      </c>
      <c r="AB14" s="39">
        <v>840112</v>
      </c>
      <c r="AC14" s="40" t="str">
        <f>+IFERROR(VLOOKUP(AB14,LISTAS!$A$9:$B$217,2,0)," ")</f>
        <v>Bienes de Seguridad Nacional Estratégica</v>
      </c>
      <c r="AD14" s="40" t="s">
        <v>368</v>
      </c>
      <c r="AE14" s="40" t="s">
        <v>369</v>
      </c>
      <c r="AF14" s="187"/>
      <c r="AG14" s="26"/>
      <c r="AH14" s="42"/>
      <c r="AI14" s="40"/>
      <c r="AJ14" s="40"/>
      <c r="AK14" s="40"/>
      <c r="AL14" s="26"/>
      <c r="AM14" s="189">
        <v>33634.899999999994</v>
      </c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52"/>
      <c r="DG14" s="134">
        <f t="shared" si="4"/>
        <v>33634.899999999994</v>
      </c>
      <c r="DH14" s="43">
        <f t="shared" si="6"/>
        <v>0</v>
      </c>
      <c r="DI14" s="43">
        <f t="shared" si="7"/>
        <v>0</v>
      </c>
      <c r="DJ14" s="128">
        <f t="shared" si="8"/>
        <v>0</v>
      </c>
      <c r="DK14" s="273">
        <f t="shared" si="9"/>
        <v>0</v>
      </c>
      <c r="DL14" s="130">
        <f t="shared" si="10"/>
        <v>33634.899999999994</v>
      </c>
      <c r="DM14" s="135">
        <f t="shared" si="11"/>
        <v>0</v>
      </c>
      <c r="DN14" s="130">
        <v>0</v>
      </c>
      <c r="DO14" s="43">
        <v>0</v>
      </c>
      <c r="DP14" s="43">
        <v>0</v>
      </c>
      <c r="DQ14" s="43">
        <v>0</v>
      </c>
      <c r="DR14" s="43">
        <v>0</v>
      </c>
      <c r="DS14" s="43">
        <v>0</v>
      </c>
      <c r="DT14" s="43">
        <v>16817.449999999997</v>
      </c>
      <c r="DU14" s="43">
        <v>0</v>
      </c>
      <c r="DV14" s="43">
        <v>0</v>
      </c>
      <c r="DW14" s="43">
        <v>0</v>
      </c>
      <c r="DX14" s="43">
        <v>16817.449999999997</v>
      </c>
      <c r="DY14" s="43">
        <v>0</v>
      </c>
      <c r="DZ14" s="44">
        <f t="shared" si="12"/>
        <v>33634.899999999994</v>
      </c>
      <c r="EA14" s="45" t="str">
        <f t="shared" si="5"/>
        <v>CORRECTO</v>
      </c>
      <c r="EB14" s="46"/>
      <c r="EC14" s="47"/>
    </row>
    <row r="15" spans="1:133" ht="20.45" customHeight="1" x14ac:dyDescent="0.25">
      <c r="A15" s="48">
        <v>8</v>
      </c>
      <c r="B15" s="24">
        <v>2026</v>
      </c>
      <c r="C15" s="34" t="s">
        <v>62</v>
      </c>
      <c r="D15" s="26" t="s">
        <v>343</v>
      </c>
      <c r="E15" s="27" t="s">
        <v>64</v>
      </c>
      <c r="F15" s="27" t="s">
        <v>438</v>
      </c>
      <c r="G15" s="260" t="s">
        <v>349</v>
      </c>
      <c r="H15" s="180" t="s">
        <v>364</v>
      </c>
      <c r="I15" s="180" t="s">
        <v>358</v>
      </c>
      <c r="J15" s="180" t="s">
        <v>363</v>
      </c>
      <c r="K15" s="180" t="s">
        <v>362</v>
      </c>
      <c r="L15" s="116">
        <v>1701</v>
      </c>
      <c r="M15" s="116">
        <v>56</v>
      </c>
      <c r="N15" s="179" t="s">
        <v>358</v>
      </c>
      <c r="O15" s="116" t="s">
        <v>355</v>
      </c>
      <c r="P15" s="180" t="s">
        <v>359</v>
      </c>
      <c r="Q15" s="116" t="s">
        <v>355</v>
      </c>
      <c r="R15" s="181" t="s">
        <v>360</v>
      </c>
      <c r="S15" s="116" t="s">
        <v>66</v>
      </c>
      <c r="T15" s="179" t="s">
        <v>361</v>
      </c>
      <c r="U15" s="180" t="s">
        <v>356</v>
      </c>
      <c r="V15" s="35" t="s">
        <v>357</v>
      </c>
      <c r="W15" s="36" t="s">
        <v>352</v>
      </c>
      <c r="X15" s="32" t="s">
        <v>353</v>
      </c>
      <c r="Y15" s="32" t="s">
        <v>353</v>
      </c>
      <c r="Z15" s="37" t="str">
        <f>+IFERROR(VLOOKUP(AA15,LISTAS!$C$2:$D$13,2,0)," ")</f>
        <v>BIENES Y SERVICIOS PARA INVERSIÓN</v>
      </c>
      <c r="AA15" s="38" t="str">
        <f t="shared" si="13"/>
        <v>73</v>
      </c>
      <c r="AB15" s="177">
        <v>731404</v>
      </c>
      <c r="AC15" s="40" t="str">
        <f>+IFERROR(VLOOKUP(AB15,LISTAS!$A$9:$B$217,2,0)," ")</f>
        <v>Maquinarias y Equipos</v>
      </c>
      <c r="AD15" s="40" t="s">
        <v>370</v>
      </c>
      <c r="AE15" s="40" t="s">
        <v>369</v>
      </c>
      <c r="AF15" s="187">
        <v>2585</v>
      </c>
      <c r="AG15" s="49" t="s">
        <v>427</v>
      </c>
      <c r="AH15" s="42">
        <v>655.74</v>
      </c>
      <c r="AI15" s="26" t="s">
        <v>426</v>
      </c>
      <c r="AJ15" s="26" t="s">
        <v>422</v>
      </c>
      <c r="AK15" s="26" t="s">
        <v>423</v>
      </c>
      <c r="AL15" s="188" t="s">
        <v>424</v>
      </c>
      <c r="AM15" s="189">
        <v>1295684</v>
      </c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52"/>
      <c r="DG15" s="134">
        <f t="shared" si="4"/>
        <v>1295684</v>
      </c>
      <c r="DH15" s="43">
        <f t="shared" si="6"/>
        <v>0</v>
      </c>
      <c r="DI15" s="43">
        <f t="shared" si="7"/>
        <v>0</v>
      </c>
      <c r="DJ15" s="128">
        <f t="shared" si="8"/>
        <v>0</v>
      </c>
      <c r="DK15" s="273">
        <f t="shared" si="9"/>
        <v>0</v>
      </c>
      <c r="DL15" s="130">
        <f t="shared" si="10"/>
        <v>1295684</v>
      </c>
      <c r="DM15" s="135">
        <f t="shared" si="11"/>
        <v>0</v>
      </c>
      <c r="DN15" s="130">
        <v>0</v>
      </c>
      <c r="DO15" s="43">
        <v>0</v>
      </c>
      <c r="DP15" s="43">
        <v>0</v>
      </c>
      <c r="DQ15" s="43">
        <v>0</v>
      </c>
      <c r="DR15" s="43">
        <v>0</v>
      </c>
      <c r="DS15" s="43">
        <v>0</v>
      </c>
      <c r="DT15" s="43">
        <v>647842</v>
      </c>
      <c r="DU15" s="43">
        <v>0</v>
      </c>
      <c r="DV15" s="43">
        <v>0</v>
      </c>
      <c r="DW15" s="43">
        <v>0</v>
      </c>
      <c r="DX15" s="43">
        <v>647842</v>
      </c>
      <c r="DY15" s="43">
        <v>0</v>
      </c>
      <c r="DZ15" s="44">
        <f t="shared" si="12"/>
        <v>1295684</v>
      </c>
      <c r="EA15" s="45" t="str">
        <f t="shared" si="5"/>
        <v>CORRECTO</v>
      </c>
      <c r="EB15" s="46"/>
      <c r="EC15" s="47"/>
    </row>
    <row r="16" spans="1:133" ht="20.45" customHeight="1" x14ac:dyDescent="0.25">
      <c r="A16" s="48">
        <v>9</v>
      </c>
      <c r="B16" s="24">
        <v>2026</v>
      </c>
      <c r="C16" s="34" t="s">
        <v>62</v>
      </c>
      <c r="D16" s="26" t="s">
        <v>343</v>
      </c>
      <c r="E16" s="27" t="s">
        <v>64</v>
      </c>
      <c r="F16" s="27" t="s">
        <v>434</v>
      </c>
      <c r="G16" s="260" t="s">
        <v>350</v>
      </c>
      <c r="H16" s="180" t="s">
        <v>364</v>
      </c>
      <c r="I16" s="180" t="s">
        <v>358</v>
      </c>
      <c r="J16" s="180" t="s">
        <v>363</v>
      </c>
      <c r="K16" s="180" t="s">
        <v>362</v>
      </c>
      <c r="L16" s="116">
        <v>1701</v>
      </c>
      <c r="M16" s="116">
        <v>56</v>
      </c>
      <c r="N16" s="179" t="s">
        <v>358</v>
      </c>
      <c r="O16" s="116" t="s">
        <v>355</v>
      </c>
      <c r="P16" s="180" t="s">
        <v>359</v>
      </c>
      <c r="Q16" s="116" t="s">
        <v>355</v>
      </c>
      <c r="R16" s="181" t="s">
        <v>360</v>
      </c>
      <c r="S16" s="116" t="s">
        <v>66</v>
      </c>
      <c r="T16" s="179" t="s">
        <v>361</v>
      </c>
      <c r="U16" s="180" t="s">
        <v>356</v>
      </c>
      <c r="V16" s="35" t="s">
        <v>357</v>
      </c>
      <c r="W16" s="36" t="s">
        <v>352</v>
      </c>
      <c r="X16" s="32" t="s">
        <v>353</v>
      </c>
      <c r="Y16" s="32" t="s">
        <v>353</v>
      </c>
      <c r="Z16" s="37" t="str">
        <f>+IFERROR(VLOOKUP(AA16,LISTAS!$C$2:$D$13,2,0)," ")</f>
        <v>BIENES DE LARGA DURACIÓN</v>
      </c>
      <c r="AA16" s="38" t="str">
        <f t="shared" si="13"/>
        <v>84</v>
      </c>
      <c r="AB16" s="177">
        <v>840112</v>
      </c>
      <c r="AC16" s="40" t="str">
        <f>+IFERROR(VLOOKUP(AB16,LISTAS!$A$9:$B$217,2,0)," ")</f>
        <v>Bienes de Seguridad Nacional Estratégica</v>
      </c>
      <c r="AD16" s="40" t="s">
        <v>370</v>
      </c>
      <c r="AE16" s="40" t="s">
        <v>369</v>
      </c>
      <c r="AF16" s="187">
        <v>502</v>
      </c>
      <c r="AG16" s="49" t="s">
        <v>428</v>
      </c>
      <c r="AH16" s="42">
        <v>2398.15</v>
      </c>
      <c r="AI16" s="26" t="s">
        <v>426</v>
      </c>
      <c r="AJ16" s="26" t="s">
        <v>422</v>
      </c>
      <c r="AK16" s="26" t="s">
        <v>423</v>
      </c>
      <c r="AL16" s="188" t="s">
        <v>424</v>
      </c>
      <c r="AM16" s="189">
        <v>1603275.2900000003</v>
      </c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52"/>
      <c r="DG16" s="134">
        <f t="shared" si="4"/>
        <v>1603275.2900000003</v>
      </c>
      <c r="DH16" s="43">
        <f t="shared" si="6"/>
        <v>0</v>
      </c>
      <c r="DI16" s="43">
        <f t="shared" si="7"/>
        <v>0</v>
      </c>
      <c r="DJ16" s="128">
        <f t="shared" si="8"/>
        <v>0</v>
      </c>
      <c r="DK16" s="273">
        <f t="shared" si="9"/>
        <v>0</v>
      </c>
      <c r="DL16" s="130">
        <f t="shared" si="10"/>
        <v>1603275.2900000003</v>
      </c>
      <c r="DM16" s="135">
        <f t="shared" si="11"/>
        <v>0</v>
      </c>
      <c r="DN16" s="130">
        <v>0</v>
      </c>
      <c r="DO16" s="43">
        <v>0</v>
      </c>
      <c r="DP16" s="43">
        <v>0</v>
      </c>
      <c r="DQ16" s="43">
        <v>0</v>
      </c>
      <c r="DR16" s="43">
        <v>0</v>
      </c>
      <c r="DS16" s="43">
        <v>0</v>
      </c>
      <c r="DT16" s="43">
        <v>801637.65</v>
      </c>
      <c r="DU16" s="43">
        <v>0</v>
      </c>
      <c r="DV16" s="43">
        <v>0</v>
      </c>
      <c r="DW16" s="43">
        <v>0</v>
      </c>
      <c r="DX16" s="43">
        <v>801637.64</v>
      </c>
      <c r="DY16" s="43">
        <v>0</v>
      </c>
      <c r="DZ16" s="44">
        <f t="shared" si="12"/>
        <v>1603275.29</v>
      </c>
      <c r="EA16" s="45" t="str">
        <f t="shared" si="5"/>
        <v>CORRECTO</v>
      </c>
      <c r="EB16" s="46"/>
      <c r="EC16" s="47"/>
    </row>
    <row r="17" spans="1:133" ht="20.45" customHeight="1" x14ac:dyDescent="0.25">
      <c r="A17" s="24">
        <v>10</v>
      </c>
      <c r="B17" s="24">
        <v>2026</v>
      </c>
      <c r="C17" s="34" t="s">
        <v>62</v>
      </c>
      <c r="D17" s="26" t="s">
        <v>343</v>
      </c>
      <c r="E17" s="27" t="s">
        <v>64</v>
      </c>
      <c r="F17" s="27" t="s">
        <v>439</v>
      </c>
      <c r="G17" s="261" t="s">
        <v>351</v>
      </c>
      <c r="H17" s="180" t="s">
        <v>364</v>
      </c>
      <c r="I17" s="180" t="s">
        <v>358</v>
      </c>
      <c r="J17" s="180" t="s">
        <v>363</v>
      </c>
      <c r="K17" s="180" t="s">
        <v>362</v>
      </c>
      <c r="L17" s="116">
        <v>1701</v>
      </c>
      <c r="M17" s="116">
        <v>56</v>
      </c>
      <c r="N17" s="179" t="s">
        <v>358</v>
      </c>
      <c r="O17" s="116" t="s">
        <v>355</v>
      </c>
      <c r="P17" s="180" t="s">
        <v>359</v>
      </c>
      <c r="Q17" s="116" t="s">
        <v>355</v>
      </c>
      <c r="R17" s="181" t="s">
        <v>360</v>
      </c>
      <c r="S17" s="116" t="s">
        <v>66</v>
      </c>
      <c r="T17" s="179" t="s">
        <v>361</v>
      </c>
      <c r="U17" s="180" t="s">
        <v>356</v>
      </c>
      <c r="V17" s="35" t="s">
        <v>357</v>
      </c>
      <c r="W17" s="36" t="s">
        <v>352</v>
      </c>
      <c r="X17" s="32" t="s">
        <v>353</v>
      </c>
      <c r="Y17" s="32" t="s">
        <v>353</v>
      </c>
      <c r="Z17" s="37" t="str">
        <f>+IFERROR(VLOOKUP(AA17,LISTAS!$C$2:$D$13,2,0)," ")</f>
        <v>BIENES DE LARGA DURACIÓN</v>
      </c>
      <c r="AA17" s="38" t="str">
        <f>+MID(AB17,1,2)</f>
        <v>84</v>
      </c>
      <c r="AB17" s="39">
        <v>840112</v>
      </c>
      <c r="AC17" s="40" t="str">
        <f>+IFERROR(VLOOKUP(AB17,LISTAS!$A$9:$B$217,2,0)," ")</f>
        <v>Bienes de Seguridad Nacional Estratégica</v>
      </c>
      <c r="AD17" s="40" t="s">
        <v>370</v>
      </c>
      <c r="AE17" s="40" t="s">
        <v>369</v>
      </c>
      <c r="AF17" s="187">
        <v>496</v>
      </c>
      <c r="AG17" s="49" t="s">
        <v>429</v>
      </c>
      <c r="AH17" s="42">
        <v>2700</v>
      </c>
      <c r="AI17" s="26" t="s">
        <v>426</v>
      </c>
      <c r="AJ17" s="26" t="s">
        <v>422</v>
      </c>
      <c r="AK17" s="26" t="s">
        <v>423</v>
      </c>
      <c r="AL17" s="188" t="s">
        <v>424</v>
      </c>
      <c r="AM17" s="189">
        <v>1339200</v>
      </c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52"/>
      <c r="DG17" s="134">
        <f t="shared" si="4"/>
        <v>1339200</v>
      </c>
      <c r="DH17" s="43">
        <f t="shared" si="6"/>
        <v>0</v>
      </c>
      <c r="DI17" s="43">
        <f t="shared" si="7"/>
        <v>0</v>
      </c>
      <c r="DJ17" s="128">
        <f t="shared" si="8"/>
        <v>0</v>
      </c>
      <c r="DK17" s="273">
        <f t="shared" si="9"/>
        <v>0</v>
      </c>
      <c r="DL17" s="130">
        <f t="shared" si="10"/>
        <v>1339200</v>
      </c>
      <c r="DM17" s="135">
        <f t="shared" si="11"/>
        <v>0</v>
      </c>
      <c r="DN17" s="130">
        <v>0</v>
      </c>
      <c r="DO17" s="43">
        <v>0</v>
      </c>
      <c r="DP17" s="43">
        <v>0</v>
      </c>
      <c r="DQ17" s="43">
        <v>0</v>
      </c>
      <c r="DR17" s="43">
        <v>0</v>
      </c>
      <c r="DS17" s="43">
        <v>0</v>
      </c>
      <c r="DT17" s="43">
        <v>669600</v>
      </c>
      <c r="DU17" s="43">
        <v>0</v>
      </c>
      <c r="DV17" s="43">
        <v>0</v>
      </c>
      <c r="DW17" s="43">
        <v>0</v>
      </c>
      <c r="DX17" s="43">
        <v>669600</v>
      </c>
      <c r="DY17" s="43">
        <v>0</v>
      </c>
      <c r="DZ17" s="44">
        <f t="shared" si="12"/>
        <v>1339200</v>
      </c>
      <c r="EA17" s="45" t="str">
        <f t="shared" si="5"/>
        <v>CORRECTO</v>
      </c>
      <c r="EB17" s="46"/>
      <c r="EC17" s="47"/>
    </row>
    <row r="18" spans="1:133" ht="20.45" customHeight="1" x14ac:dyDescent="0.25">
      <c r="A18" s="48">
        <v>11</v>
      </c>
      <c r="B18" s="24">
        <v>2026</v>
      </c>
      <c r="C18" s="34" t="s">
        <v>62</v>
      </c>
      <c r="D18" s="26" t="s">
        <v>343</v>
      </c>
      <c r="E18" s="27" t="s">
        <v>64</v>
      </c>
      <c r="F18" s="27" t="s">
        <v>440</v>
      </c>
      <c r="G18" s="261" t="s">
        <v>345</v>
      </c>
      <c r="H18" s="180" t="s">
        <v>364</v>
      </c>
      <c r="I18" s="180" t="s">
        <v>358</v>
      </c>
      <c r="J18" s="180" t="s">
        <v>363</v>
      </c>
      <c r="K18" s="180" t="s">
        <v>362</v>
      </c>
      <c r="L18" s="116">
        <v>1701</v>
      </c>
      <c r="M18" s="116">
        <v>56</v>
      </c>
      <c r="N18" s="179" t="s">
        <v>358</v>
      </c>
      <c r="O18" s="116" t="s">
        <v>355</v>
      </c>
      <c r="P18" s="180" t="s">
        <v>359</v>
      </c>
      <c r="Q18" s="116" t="s">
        <v>355</v>
      </c>
      <c r="R18" s="181" t="s">
        <v>360</v>
      </c>
      <c r="S18" s="116" t="s">
        <v>66</v>
      </c>
      <c r="T18" s="179" t="s">
        <v>361</v>
      </c>
      <c r="U18" s="180" t="s">
        <v>356</v>
      </c>
      <c r="V18" s="35" t="s">
        <v>357</v>
      </c>
      <c r="W18" s="36" t="s">
        <v>352</v>
      </c>
      <c r="X18" s="32" t="s">
        <v>353</v>
      </c>
      <c r="Y18" s="32" t="s">
        <v>353</v>
      </c>
      <c r="Z18" s="37" t="str">
        <f>+IFERROR(VLOOKUP(AA18,LISTAS!$C$2:$D$13,2,0)," ")</f>
        <v>BIENES DE LARGA DURACIÓN</v>
      </c>
      <c r="AA18" s="38" t="str">
        <f>+MID(AB18,1,2)</f>
        <v>84</v>
      </c>
      <c r="AB18" s="39">
        <v>840112</v>
      </c>
      <c r="AC18" s="40" t="str">
        <f>+IFERROR(VLOOKUP(AB18,LISTAS!$A$9:$B$217,2,0)," ")</f>
        <v>Bienes de Seguridad Nacional Estratégica</v>
      </c>
      <c r="AD18" s="40" t="s">
        <v>370</v>
      </c>
      <c r="AE18" s="40" t="s">
        <v>369</v>
      </c>
      <c r="AF18" s="187">
        <v>10973</v>
      </c>
      <c r="AG18" s="40" t="s">
        <v>430</v>
      </c>
      <c r="AH18" s="53">
        <v>355.12</v>
      </c>
      <c r="AI18" s="26" t="s">
        <v>426</v>
      </c>
      <c r="AJ18" s="26" t="s">
        <v>422</v>
      </c>
      <c r="AK18" s="26" t="s">
        <v>423</v>
      </c>
      <c r="AL18" s="188" t="s">
        <v>424</v>
      </c>
      <c r="AM18" s="189">
        <v>3896731.76</v>
      </c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52"/>
      <c r="DG18" s="134">
        <f t="shared" si="4"/>
        <v>3896731.76</v>
      </c>
      <c r="DH18" s="43">
        <f t="shared" si="6"/>
        <v>0</v>
      </c>
      <c r="DI18" s="43">
        <f t="shared" si="7"/>
        <v>0</v>
      </c>
      <c r="DJ18" s="128">
        <f t="shared" si="8"/>
        <v>0</v>
      </c>
      <c r="DK18" s="273">
        <f t="shared" si="9"/>
        <v>0</v>
      </c>
      <c r="DL18" s="130">
        <f t="shared" si="10"/>
        <v>3896731.76</v>
      </c>
      <c r="DM18" s="135">
        <f t="shared" si="11"/>
        <v>0</v>
      </c>
      <c r="DN18" s="130">
        <v>0</v>
      </c>
      <c r="DO18" s="43">
        <v>0</v>
      </c>
      <c r="DP18" s="43">
        <v>0</v>
      </c>
      <c r="DQ18" s="43">
        <v>0</v>
      </c>
      <c r="DR18" s="43">
        <v>0</v>
      </c>
      <c r="DS18" s="43">
        <v>0</v>
      </c>
      <c r="DT18" s="43">
        <v>1948365.88</v>
      </c>
      <c r="DU18" s="43">
        <v>0</v>
      </c>
      <c r="DV18" s="43">
        <v>0</v>
      </c>
      <c r="DW18" s="43">
        <v>0</v>
      </c>
      <c r="DX18" s="43">
        <v>1948365.88</v>
      </c>
      <c r="DY18" s="43">
        <v>0</v>
      </c>
      <c r="DZ18" s="44">
        <f t="shared" si="12"/>
        <v>3896731.76</v>
      </c>
      <c r="EA18" s="45" t="str">
        <f t="shared" si="5"/>
        <v>CORRECTO</v>
      </c>
      <c r="EB18" s="46"/>
      <c r="EC18" s="47"/>
    </row>
    <row r="19" spans="1:133" ht="20.45" customHeight="1" x14ac:dyDescent="0.25">
      <c r="A19" s="48">
        <v>12</v>
      </c>
      <c r="B19" s="24">
        <v>2026</v>
      </c>
      <c r="C19" s="34" t="s">
        <v>62</v>
      </c>
      <c r="D19" s="26" t="s">
        <v>343</v>
      </c>
      <c r="E19" s="27" t="s">
        <v>64</v>
      </c>
      <c r="F19" s="52" t="s">
        <v>459</v>
      </c>
      <c r="G19" s="261" t="s">
        <v>371</v>
      </c>
      <c r="H19" s="180" t="s">
        <v>364</v>
      </c>
      <c r="I19" s="180" t="s">
        <v>358</v>
      </c>
      <c r="J19" s="180" t="s">
        <v>363</v>
      </c>
      <c r="K19" s="180" t="s">
        <v>362</v>
      </c>
      <c r="L19" s="116">
        <v>1701</v>
      </c>
      <c r="M19" s="116">
        <v>56</v>
      </c>
      <c r="N19" s="179" t="s">
        <v>358</v>
      </c>
      <c r="O19" s="116" t="s">
        <v>69</v>
      </c>
      <c r="P19" s="180" t="s">
        <v>378</v>
      </c>
      <c r="Q19" s="116" t="s">
        <v>65</v>
      </c>
      <c r="R19" s="181" t="s">
        <v>379</v>
      </c>
      <c r="S19" s="116" t="s">
        <v>65</v>
      </c>
      <c r="T19" s="179" t="s">
        <v>379</v>
      </c>
      <c r="U19" s="180" t="s">
        <v>380</v>
      </c>
      <c r="V19" s="35" t="s">
        <v>357</v>
      </c>
      <c r="W19" s="36" t="s">
        <v>352</v>
      </c>
      <c r="X19" s="32" t="s">
        <v>353</v>
      </c>
      <c r="Y19" s="32" t="s">
        <v>353</v>
      </c>
      <c r="Z19" s="37" t="str">
        <f>+IFERROR(VLOOKUP(AA19,LISTAS!$C$2:$D$13,2,0)," ")</f>
        <v>BIENES DE LARGA DURACIÓN</v>
      </c>
      <c r="AA19" s="38" t="str">
        <f>+MID(AB19,1,2)</f>
        <v>84</v>
      </c>
      <c r="AB19" s="59">
        <v>840105</v>
      </c>
      <c r="AC19" s="40" t="str">
        <f>+IFERROR(VLOOKUP(AB19,LISTAS!$A$9:$B$217,2,0)," ")</f>
        <v>Vehículos</v>
      </c>
      <c r="AD19" s="40" t="s">
        <v>368</v>
      </c>
      <c r="AE19" s="40" t="s">
        <v>370</v>
      </c>
      <c r="AF19" s="182"/>
      <c r="AG19" s="182"/>
      <c r="AH19" s="183"/>
      <c r="AI19" s="182"/>
      <c r="AJ19" s="182"/>
      <c r="AK19" s="182"/>
      <c r="AM19" s="189">
        <v>7847971.8600000003</v>
      </c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52"/>
      <c r="DG19" s="134">
        <f t="shared" si="4"/>
        <v>7847971.8600000003</v>
      </c>
      <c r="DH19" s="43">
        <f t="shared" si="6"/>
        <v>0</v>
      </c>
      <c r="DI19" s="43">
        <f t="shared" si="7"/>
        <v>0</v>
      </c>
      <c r="DJ19" s="128">
        <f t="shared" si="8"/>
        <v>0</v>
      </c>
      <c r="DK19" s="273">
        <f t="shared" si="9"/>
        <v>0</v>
      </c>
      <c r="DL19" s="130">
        <f t="shared" si="10"/>
        <v>7847971.8600000003</v>
      </c>
      <c r="DM19" s="135">
        <f t="shared" si="11"/>
        <v>0</v>
      </c>
      <c r="DN19" s="130">
        <v>0</v>
      </c>
      <c r="DO19" s="43">
        <v>0</v>
      </c>
      <c r="DP19" s="43">
        <v>0</v>
      </c>
      <c r="DQ19" s="43">
        <v>0</v>
      </c>
      <c r="DR19" s="43">
        <v>0</v>
      </c>
      <c r="DS19" s="43">
        <v>0</v>
      </c>
      <c r="DT19" s="43">
        <v>7847971.8600000003</v>
      </c>
      <c r="DU19" s="43">
        <v>0</v>
      </c>
      <c r="DV19" s="43">
        <v>0</v>
      </c>
      <c r="DW19" s="43">
        <v>0</v>
      </c>
      <c r="DX19" s="43">
        <v>0</v>
      </c>
      <c r="DY19" s="43">
        <v>0</v>
      </c>
      <c r="DZ19" s="44">
        <f t="shared" si="12"/>
        <v>7847971.8600000003</v>
      </c>
      <c r="EA19" s="45" t="str">
        <f t="shared" si="5"/>
        <v>CORRECTO</v>
      </c>
      <c r="EB19" s="46"/>
      <c r="EC19" s="47"/>
    </row>
    <row r="20" spans="1:133" ht="19.899999999999999" customHeight="1" x14ac:dyDescent="0.25">
      <c r="A20" s="24">
        <v>13</v>
      </c>
      <c r="B20" s="24">
        <v>2026</v>
      </c>
      <c r="C20" s="34" t="s">
        <v>62</v>
      </c>
      <c r="D20" s="26" t="s">
        <v>343</v>
      </c>
      <c r="E20" s="27" t="s">
        <v>64</v>
      </c>
      <c r="F20" s="52" t="s">
        <v>457</v>
      </c>
      <c r="G20" s="261" t="s">
        <v>372</v>
      </c>
      <c r="H20" s="180" t="s">
        <v>364</v>
      </c>
      <c r="I20" s="180" t="s">
        <v>358</v>
      </c>
      <c r="J20" s="180" t="s">
        <v>363</v>
      </c>
      <c r="K20" s="180" t="s">
        <v>362</v>
      </c>
      <c r="L20" s="116">
        <v>1701</v>
      </c>
      <c r="M20" s="116">
        <v>56</v>
      </c>
      <c r="N20" s="179" t="s">
        <v>358</v>
      </c>
      <c r="O20" s="116" t="s">
        <v>69</v>
      </c>
      <c r="P20" s="180" t="s">
        <v>378</v>
      </c>
      <c r="Q20" s="116" t="s">
        <v>65</v>
      </c>
      <c r="R20" s="181" t="s">
        <v>379</v>
      </c>
      <c r="S20" s="116" t="s">
        <v>65</v>
      </c>
      <c r="T20" s="179" t="s">
        <v>379</v>
      </c>
      <c r="U20" s="180" t="s">
        <v>380</v>
      </c>
      <c r="V20" s="35" t="s">
        <v>357</v>
      </c>
      <c r="W20" s="36" t="s">
        <v>352</v>
      </c>
      <c r="X20" s="32" t="s">
        <v>353</v>
      </c>
      <c r="Y20" s="32" t="s">
        <v>353</v>
      </c>
      <c r="Z20" s="37" t="str">
        <f>+IFERROR(VLOOKUP(AA20,LISTAS!$C$2:$D$13,2,0)," ")</f>
        <v>BIENES DE LARGA DURACIÓN</v>
      </c>
      <c r="AA20" s="38" t="str">
        <f t="shared" si="13"/>
        <v>84</v>
      </c>
      <c r="AB20" s="59">
        <v>840105</v>
      </c>
      <c r="AC20" s="40" t="str">
        <f>+IFERROR(VLOOKUP(AB20,LISTAS!$A$9:$B$217,2,0)," ")</f>
        <v>Vehículos</v>
      </c>
      <c r="AD20" s="40" t="s">
        <v>368</v>
      </c>
      <c r="AE20" s="40" t="s">
        <v>370</v>
      </c>
      <c r="AF20" s="40"/>
      <c r="AG20" s="40"/>
      <c r="AH20" s="53"/>
      <c r="AI20" s="40"/>
      <c r="AJ20" s="40"/>
      <c r="AK20" s="40"/>
      <c r="AL20" s="26"/>
      <c r="AM20" s="189">
        <v>13180222.309999999</v>
      </c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52"/>
      <c r="DG20" s="134">
        <f t="shared" si="4"/>
        <v>13180222.309999999</v>
      </c>
      <c r="DH20" s="43">
        <f t="shared" si="6"/>
        <v>0</v>
      </c>
      <c r="DI20" s="43">
        <f t="shared" si="7"/>
        <v>0</v>
      </c>
      <c r="DJ20" s="128">
        <f t="shared" si="8"/>
        <v>0</v>
      </c>
      <c r="DK20" s="273">
        <f t="shared" si="9"/>
        <v>0</v>
      </c>
      <c r="DL20" s="130">
        <f t="shared" si="10"/>
        <v>13180222.309999999</v>
      </c>
      <c r="DM20" s="135">
        <f t="shared" si="11"/>
        <v>0</v>
      </c>
      <c r="DN20" s="130">
        <v>0</v>
      </c>
      <c r="DO20" s="43">
        <v>0</v>
      </c>
      <c r="DP20" s="43">
        <v>6590111.1600000001</v>
      </c>
      <c r="DQ20" s="43">
        <v>0</v>
      </c>
      <c r="DR20" s="43">
        <v>0</v>
      </c>
      <c r="DS20" s="43">
        <v>0</v>
      </c>
      <c r="DT20" s="43">
        <v>0</v>
      </c>
      <c r="DU20" s="43">
        <v>0</v>
      </c>
      <c r="DV20" s="43">
        <v>0</v>
      </c>
      <c r="DW20" s="43">
        <v>0</v>
      </c>
      <c r="DX20" s="43">
        <v>6590111.1500000004</v>
      </c>
      <c r="DY20" s="43">
        <v>0</v>
      </c>
      <c r="DZ20" s="58">
        <f t="shared" si="12"/>
        <v>13180222.310000001</v>
      </c>
      <c r="EA20" s="45" t="str">
        <f t="shared" si="5"/>
        <v>CORRECTO</v>
      </c>
      <c r="EB20" s="46"/>
      <c r="EC20" s="47"/>
    </row>
    <row r="21" spans="1:133" ht="19.899999999999999" customHeight="1" x14ac:dyDescent="0.25">
      <c r="A21" s="48">
        <v>14</v>
      </c>
      <c r="B21" s="24">
        <v>2026</v>
      </c>
      <c r="C21" s="34" t="s">
        <v>62</v>
      </c>
      <c r="D21" s="26" t="s">
        <v>343</v>
      </c>
      <c r="E21" s="27" t="s">
        <v>64</v>
      </c>
      <c r="F21" s="52" t="s">
        <v>458</v>
      </c>
      <c r="G21" s="261" t="s">
        <v>373</v>
      </c>
      <c r="H21" s="180" t="s">
        <v>364</v>
      </c>
      <c r="I21" s="180" t="s">
        <v>358</v>
      </c>
      <c r="J21" s="180" t="s">
        <v>363</v>
      </c>
      <c r="K21" s="180" t="s">
        <v>362</v>
      </c>
      <c r="L21" s="116">
        <v>1701</v>
      </c>
      <c r="M21" s="116">
        <v>56</v>
      </c>
      <c r="N21" s="179" t="s">
        <v>358</v>
      </c>
      <c r="O21" s="116" t="s">
        <v>69</v>
      </c>
      <c r="P21" s="180" t="s">
        <v>378</v>
      </c>
      <c r="Q21" s="116" t="s">
        <v>66</v>
      </c>
      <c r="R21" s="181" t="s">
        <v>381</v>
      </c>
      <c r="S21" s="32" t="s">
        <v>66</v>
      </c>
      <c r="T21" s="179" t="s">
        <v>381</v>
      </c>
      <c r="U21" s="180" t="s">
        <v>380</v>
      </c>
      <c r="V21" s="35" t="s">
        <v>357</v>
      </c>
      <c r="W21" s="36" t="s">
        <v>352</v>
      </c>
      <c r="X21" s="32" t="s">
        <v>353</v>
      </c>
      <c r="Y21" s="32" t="s">
        <v>353</v>
      </c>
      <c r="Z21" s="37" t="str">
        <f>+IFERROR(VLOOKUP(AA21,LISTAS!$C$2:$D$13,2,0)," ")</f>
        <v>BIENES DE LARGA DURACIÓN</v>
      </c>
      <c r="AA21" s="38" t="str">
        <f t="shared" si="13"/>
        <v>84</v>
      </c>
      <c r="AB21" s="59">
        <v>840105</v>
      </c>
      <c r="AC21" s="40" t="str">
        <f>+IFERROR(VLOOKUP(AB21,LISTAS!$A$9:$B$217,2,0)," ")</f>
        <v>Vehículos</v>
      </c>
      <c r="AD21" s="40" t="s">
        <v>368</v>
      </c>
      <c r="AE21" s="40" t="s">
        <v>370</v>
      </c>
      <c r="AF21" s="61"/>
      <c r="AG21" s="59"/>
      <c r="AH21" s="62"/>
      <c r="AI21" s="59"/>
      <c r="AJ21" s="59"/>
      <c r="AK21" s="59"/>
      <c r="AL21" s="59"/>
      <c r="AM21" s="189">
        <v>7465020.7199999997</v>
      </c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127"/>
      <c r="DG21" s="134">
        <f t="shared" si="4"/>
        <v>7465020.7199999997</v>
      </c>
      <c r="DH21" s="43">
        <f t="shared" si="6"/>
        <v>0</v>
      </c>
      <c r="DI21" s="43">
        <f t="shared" si="7"/>
        <v>0</v>
      </c>
      <c r="DJ21" s="128">
        <f t="shared" si="8"/>
        <v>0</v>
      </c>
      <c r="DK21" s="273">
        <f t="shared" si="9"/>
        <v>0</v>
      </c>
      <c r="DL21" s="130">
        <f t="shared" si="10"/>
        <v>7465020.7199999997</v>
      </c>
      <c r="DM21" s="135">
        <f t="shared" si="11"/>
        <v>0</v>
      </c>
      <c r="DN21" s="130">
        <v>0</v>
      </c>
      <c r="DO21" s="43">
        <v>0</v>
      </c>
      <c r="DP21" s="43">
        <v>3732510.36</v>
      </c>
      <c r="DQ21" s="43">
        <v>0</v>
      </c>
      <c r="DR21" s="43">
        <v>0</v>
      </c>
      <c r="DS21" s="43">
        <v>0</v>
      </c>
      <c r="DT21" s="43">
        <v>0</v>
      </c>
      <c r="DU21" s="43">
        <v>0</v>
      </c>
      <c r="DV21" s="43">
        <v>0</v>
      </c>
      <c r="DW21" s="43">
        <v>0</v>
      </c>
      <c r="DX21" s="43">
        <v>3732510.36</v>
      </c>
      <c r="DY21" s="43">
        <v>0</v>
      </c>
      <c r="DZ21" s="64">
        <f t="shared" si="12"/>
        <v>7465020.7199999997</v>
      </c>
      <c r="EA21" s="45" t="str">
        <f t="shared" si="5"/>
        <v>CORRECTO</v>
      </c>
      <c r="EB21" s="45"/>
      <c r="EC21" s="47"/>
    </row>
    <row r="22" spans="1:133" ht="19.899999999999999" customHeight="1" x14ac:dyDescent="0.25">
      <c r="A22" s="48">
        <v>15</v>
      </c>
      <c r="B22" s="24">
        <v>2026</v>
      </c>
      <c r="C22" s="34" t="s">
        <v>62</v>
      </c>
      <c r="D22" s="26" t="s">
        <v>343</v>
      </c>
      <c r="E22" s="27" t="s">
        <v>64</v>
      </c>
      <c r="F22" s="52" t="s">
        <v>461</v>
      </c>
      <c r="G22" s="261" t="s">
        <v>374</v>
      </c>
      <c r="H22" s="180" t="s">
        <v>364</v>
      </c>
      <c r="I22" s="180" t="s">
        <v>358</v>
      </c>
      <c r="J22" s="180" t="s">
        <v>363</v>
      </c>
      <c r="K22" s="180" t="s">
        <v>362</v>
      </c>
      <c r="L22" s="116">
        <v>1701</v>
      </c>
      <c r="M22" s="116">
        <v>56</v>
      </c>
      <c r="N22" s="179" t="s">
        <v>358</v>
      </c>
      <c r="O22" s="116" t="s">
        <v>69</v>
      </c>
      <c r="P22" s="180" t="s">
        <v>378</v>
      </c>
      <c r="Q22" s="116" t="s">
        <v>65</v>
      </c>
      <c r="R22" s="181" t="s">
        <v>379</v>
      </c>
      <c r="S22" s="116" t="s">
        <v>65</v>
      </c>
      <c r="T22" s="179" t="s">
        <v>379</v>
      </c>
      <c r="U22" s="180" t="s">
        <v>380</v>
      </c>
      <c r="V22" s="35" t="s">
        <v>357</v>
      </c>
      <c r="W22" s="36" t="s">
        <v>352</v>
      </c>
      <c r="X22" s="32" t="s">
        <v>353</v>
      </c>
      <c r="Y22" s="32" t="s">
        <v>353</v>
      </c>
      <c r="Z22" s="37" t="str">
        <f>+IFERROR(VLOOKUP(AA22,LISTAS!$C$2:$D$13,2,0)," ")</f>
        <v>OTROS GASTOS INVERSIÓN</v>
      </c>
      <c r="AA22" s="38" t="str">
        <f t="shared" si="13"/>
        <v>77</v>
      </c>
      <c r="AB22" s="59">
        <v>770102</v>
      </c>
      <c r="AC22" s="40" t="str">
        <f>+IFERROR(VLOOKUP(AB22,LISTAS!$A$9:$B$217,2,0)," ")</f>
        <v>Tasas Generales-Impuestos-Contribuciones-Permisos-Licencias y Patentes</v>
      </c>
      <c r="AD22" s="40" t="s">
        <v>368</v>
      </c>
      <c r="AE22" s="40" t="s">
        <v>369</v>
      </c>
      <c r="AF22" s="61"/>
      <c r="AG22" s="65"/>
      <c r="AH22" s="62"/>
      <c r="AI22" s="59"/>
      <c r="AJ22" s="59"/>
      <c r="AK22" s="59"/>
      <c r="AL22" s="59"/>
      <c r="AM22" s="189">
        <v>156187.03</v>
      </c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127"/>
      <c r="DG22" s="134">
        <f t="shared" si="4"/>
        <v>156187.03</v>
      </c>
      <c r="DH22" s="43">
        <f t="shared" si="6"/>
        <v>0</v>
      </c>
      <c r="DI22" s="43">
        <f t="shared" si="7"/>
        <v>0</v>
      </c>
      <c r="DJ22" s="128">
        <f t="shared" si="8"/>
        <v>0</v>
      </c>
      <c r="DK22" s="273">
        <f t="shared" si="9"/>
        <v>0</v>
      </c>
      <c r="DL22" s="130">
        <f t="shared" si="10"/>
        <v>156187.03</v>
      </c>
      <c r="DM22" s="135">
        <f t="shared" si="11"/>
        <v>0</v>
      </c>
      <c r="DN22" s="130">
        <v>0</v>
      </c>
      <c r="DO22" s="43">
        <v>0</v>
      </c>
      <c r="DP22" s="43">
        <v>0</v>
      </c>
      <c r="DQ22" s="43">
        <v>0</v>
      </c>
      <c r="DR22" s="43">
        <v>0</v>
      </c>
      <c r="DS22" s="43">
        <v>0</v>
      </c>
      <c r="DT22" s="43">
        <v>0</v>
      </c>
      <c r="DU22" s="43">
        <v>0</v>
      </c>
      <c r="DV22" s="43">
        <v>0</v>
      </c>
      <c r="DW22" s="43">
        <v>0</v>
      </c>
      <c r="DX22" s="43">
        <v>156187.03</v>
      </c>
      <c r="DY22" s="43">
        <v>0</v>
      </c>
      <c r="DZ22" s="58">
        <f t="shared" si="12"/>
        <v>156187.03</v>
      </c>
      <c r="EA22" s="45" t="str">
        <f t="shared" si="5"/>
        <v>CORRECTO</v>
      </c>
      <c r="EB22" s="45"/>
      <c r="EC22" s="47"/>
    </row>
    <row r="23" spans="1:133" ht="19.899999999999999" customHeight="1" x14ac:dyDescent="0.25">
      <c r="A23" s="24">
        <v>16</v>
      </c>
      <c r="B23" s="24">
        <v>2026</v>
      </c>
      <c r="C23" s="34" t="s">
        <v>62</v>
      </c>
      <c r="D23" s="26" t="s">
        <v>343</v>
      </c>
      <c r="E23" s="27" t="s">
        <v>64</v>
      </c>
      <c r="F23" s="52" t="s">
        <v>462</v>
      </c>
      <c r="G23" s="261" t="s">
        <v>375</v>
      </c>
      <c r="H23" s="180" t="s">
        <v>364</v>
      </c>
      <c r="I23" s="180" t="s">
        <v>358</v>
      </c>
      <c r="J23" s="180" t="s">
        <v>363</v>
      </c>
      <c r="K23" s="180" t="s">
        <v>362</v>
      </c>
      <c r="L23" s="116">
        <v>1701</v>
      </c>
      <c r="M23" s="116">
        <v>56</v>
      </c>
      <c r="N23" s="179" t="s">
        <v>358</v>
      </c>
      <c r="O23" s="116" t="s">
        <v>69</v>
      </c>
      <c r="P23" s="180" t="s">
        <v>378</v>
      </c>
      <c r="Q23" s="116" t="s">
        <v>66</v>
      </c>
      <c r="R23" s="181" t="s">
        <v>381</v>
      </c>
      <c r="S23" s="32" t="s">
        <v>66</v>
      </c>
      <c r="T23" s="179" t="s">
        <v>381</v>
      </c>
      <c r="U23" s="180" t="s">
        <v>380</v>
      </c>
      <c r="V23" s="35" t="s">
        <v>357</v>
      </c>
      <c r="W23" s="36" t="s">
        <v>352</v>
      </c>
      <c r="X23" s="32" t="s">
        <v>353</v>
      </c>
      <c r="Y23" s="32" t="s">
        <v>353</v>
      </c>
      <c r="Z23" s="37" t="str">
        <f>+IFERROR(VLOOKUP(AA23,LISTAS!$C$2:$D$13,2,0)," ")</f>
        <v>OTROS GASTOS INVERSIÓN</v>
      </c>
      <c r="AA23" s="38" t="str">
        <f t="shared" si="13"/>
        <v>77</v>
      </c>
      <c r="AB23" s="59">
        <v>770102</v>
      </c>
      <c r="AC23" s="40" t="str">
        <f>+IFERROR(VLOOKUP(AB23,LISTAS!$A$9:$B$217,2,0)," ")</f>
        <v>Tasas Generales-Impuestos-Contribuciones-Permisos-Licencias y Patentes</v>
      </c>
      <c r="AD23" s="40" t="s">
        <v>368</v>
      </c>
      <c r="AE23" s="40" t="s">
        <v>369</v>
      </c>
      <c r="AF23" s="61"/>
      <c r="AG23" s="65"/>
      <c r="AH23" s="62"/>
      <c r="AI23" s="59"/>
      <c r="AJ23" s="59"/>
      <c r="AK23" s="59"/>
      <c r="AL23" s="59"/>
      <c r="AM23" s="189">
        <v>97329.68</v>
      </c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127"/>
      <c r="DG23" s="134">
        <f t="shared" si="4"/>
        <v>97329.68</v>
      </c>
      <c r="DH23" s="43">
        <f t="shared" si="6"/>
        <v>0</v>
      </c>
      <c r="DI23" s="43">
        <f t="shared" si="7"/>
        <v>0</v>
      </c>
      <c r="DJ23" s="128">
        <f t="shared" si="8"/>
        <v>0</v>
      </c>
      <c r="DK23" s="273">
        <f t="shared" si="9"/>
        <v>0</v>
      </c>
      <c r="DL23" s="130">
        <f t="shared" si="10"/>
        <v>97329.68</v>
      </c>
      <c r="DM23" s="135">
        <f t="shared" si="11"/>
        <v>0</v>
      </c>
      <c r="DN23" s="130">
        <v>0</v>
      </c>
      <c r="DO23" s="43">
        <v>0</v>
      </c>
      <c r="DP23" s="43">
        <v>0</v>
      </c>
      <c r="DQ23" s="43">
        <v>0</v>
      </c>
      <c r="DR23" s="43">
        <v>0</v>
      </c>
      <c r="DS23" s="43">
        <v>0</v>
      </c>
      <c r="DT23" s="43">
        <v>0</v>
      </c>
      <c r="DU23" s="43">
        <v>0</v>
      </c>
      <c r="DV23" s="43">
        <v>0</v>
      </c>
      <c r="DW23" s="43">
        <v>0</v>
      </c>
      <c r="DX23" s="43">
        <v>97329.68</v>
      </c>
      <c r="DY23" s="43">
        <v>0</v>
      </c>
      <c r="DZ23" s="58">
        <f t="shared" si="12"/>
        <v>97329.68</v>
      </c>
      <c r="EA23" s="45" t="str">
        <f t="shared" si="5"/>
        <v>CORRECTO</v>
      </c>
      <c r="EB23" s="45"/>
      <c r="EC23" s="47"/>
    </row>
    <row r="24" spans="1:133" ht="19.899999999999999" customHeight="1" x14ac:dyDescent="0.25">
      <c r="A24" s="48">
        <v>17</v>
      </c>
      <c r="B24" s="24">
        <v>2026</v>
      </c>
      <c r="C24" s="34" t="s">
        <v>62</v>
      </c>
      <c r="D24" s="26" t="s">
        <v>343</v>
      </c>
      <c r="E24" s="27" t="s">
        <v>64</v>
      </c>
      <c r="F24" s="52" t="s">
        <v>460</v>
      </c>
      <c r="G24" s="261" t="s">
        <v>376</v>
      </c>
      <c r="H24" s="180" t="s">
        <v>364</v>
      </c>
      <c r="I24" s="180" t="s">
        <v>358</v>
      </c>
      <c r="J24" s="180" t="s">
        <v>363</v>
      </c>
      <c r="K24" s="180" t="s">
        <v>362</v>
      </c>
      <c r="L24" s="116">
        <v>1701</v>
      </c>
      <c r="M24" s="116">
        <v>56</v>
      </c>
      <c r="N24" s="179" t="s">
        <v>358</v>
      </c>
      <c r="O24" s="116" t="s">
        <v>69</v>
      </c>
      <c r="P24" s="180" t="s">
        <v>378</v>
      </c>
      <c r="Q24" s="116" t="s">
        <v>65</v>
      </c>
      <c r="R24" s="181" t="s">
        <v>379</v>
      </c>
      <c r="S24" s="116" t="s">
        <v>65</v>
      </c>
      <c r="T24" s="179" t="s">
        <v>379</v>
      </c>
      <c r="U24" s="180" t="s">
        <v>380</v>
      </c>
      <c r="V24" s="35" t="s">
        <v>357</v>
      </c>
      <c r="W24" s="36" t="s">
        <v>352</v>
      </c>
      <c r="X24" s="32" t="s">
        <v>353</v>
      </c>
      <c r="Y24" s="32" t="s">
        <v>353</v>
      </c>
      <c r="Z24" s="37" t="str">
        <f>+IFERROR(VLOOKUP(AA24,LISTAS!$C$2:$D$13,2,0)," ")</f>
        <v>BIENES DE LARGA DURACIÓN</v>
      </c>
      <c r="AA24" s="38" t="str">
        <f t="shared" si="13"/>
        <v>84</v>
      </c>
      <c r="AB24" s="59">
        <v>840105</v>
      </c>
      <c r="AC24" s="40" t="str">
        <f>+IFERROR(VLOOKUP(AB24,LISTAS!$A$9:$B$217,2,0)," ")</f>
        <v>Vehículos</v>
      </c>
      <c r="AD24" s="40" t="s">
        <v>370</v>
      </c>
      <c r="AE24" s="40" t="s">
        <v>369</v>
      </c>
      <c r="AF24" s="190">
        <v>3</v>
      </c>
      <c r="AG24" s="66" t="s">
        <v>455</v>
      </c>
      <c r="AH24" s="62">
        <v>458211.04</v>
      </c>
      <c r="AI24" s="59" t="s">
        <v>421</v>
      </c>
      <c r="AJ24" s="59" t="s">
        <v>48</v>
      </c>
      <c r="AK24" s="59" t="s">
        <v>423</v>
      </c>
      <c r="AL24" s="59" t="s">
        <v>424</v>
      </c>
      <c r="AM24" s="189">
        <v>1712531.9500000002</v>
      </c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127"/>
      <c r="DG24" s="134">
        <f t="shared" si="4"/>
        <v>1712531.9500000002</v>
      </c>
      <c r="DH24" s="43">
        <f t="shared" si="6"/>
        <v>0</v>
      </c>
      <c r="DI24" s="43">
        <f t="shared" si="7"/>
        <v>0</v>
      </c>
      <c r="DJ24" s="128">
        <f t="shared" si="8"/>
        <v>0</v>
      </c>
      <c r="DK24" s="273">
        <f t="shared" si="9"/>
        <v>0</v>
      </c>
      <c r="DL24" s="130">
        <f t="shared" si="10"/>
        <v>1712531.9500000002</v>
      </c>
      <c r="DM24" s="135">
        <f t="shared" si="11"/>
        <v>0</v>
      </c>
      <c r="DN24" s="130">
        <v>0</v>
      </c>
      <c r="DO24" s="43">
        <v>0</v>
      </c>
      <c r="DP24" s="43">
        <v>0</v>
      </c>
      <c r="DQ24" s="43">
        <v>0</v>
      </c>
      <c r="DR24" s="43">
        <v>0</v>
      </c>
      <c r="DS24" s="43">
        <v>0</v>
      </c>
      <c r="DT24" s="43">
        <v>856265.98</v>
      </c>
      <c r="DU24" s="43">
        <v>0</v>
      </c>
      <c r="DV24" s="43">
        <v>0</v>
      </c>
      <c r="DW24" s="43">
        <v>0</v>
      </c>
      <c r="DX24" s="43">
        <v>856265.97</v>
      </c>
      <c r="DY24" s="43">
        <v>0</v>
      </c>
      <c r="DZ24" s="58">
        <f t="shared" si="12"/>
        <v>1712531.95</v>
      </c>
      <c r="EA24" s="45" t="str">
        <f t="shared" si="5"/>
        <v>CORRECTO</v>
      </c>
      <c r="EB24" s="45"/>
      <c r="EC24" s="47"/>
    </row>
    <row r="25" spans="1:133" ht="19.899999999999999" customHeight="1" x14ac:dyDescent="0.25">
      <c r="A25" s="48">
        <v>18</v>
      </c>
      <c r="B25" s="24">
        <v>2026</v>
      </c>
      <c r="C25" s="34" t="s">
        <v>62</v>
      </c>
      <c r="D25" s="26" t="s">
        <v>343</v>
      </c>
      <c r="E25" s="27" t="s">
        <v>64</v>
      </c>
      <c r="F25" s="52" t="s">
        <v>463</v>
      </c>
      <c r="G25" s="261" t="s">
        <v>377</v>
      </c>
      <c r="H25" s="180" t="s">
        <v>364</v>
      </c>
      <c r="I25" s="180" t="s">
        <v>358</v>
      </c>
      <c r="J25" s="180" t="s">
        <v>363</v>
      </c>
      <c r="K25" s="180" t="s">
        <v>362</v>
      </c>
      <c r="L25" s="116">
        <v>1701</v>
      </c>
      <c r="M25" s="116">
        <v>56</v>
      </c>
      <c r="N25" s="179" t="s">
        <v>358</v>
      </c>
      <c r="O25" s="116" t="s">
        <v>69</v>
      </c>
      <c r="P25" s="180" t="s">
        <v>378</v>
      </c>
      <c r="Q25" s="116" t="s">
        <v>65</v>
      </c>
      <c r="R25" s="181" t="s">
        <v>379</v>
      </c>
      <c r="S25" s="116" t="s">
        <v>65</v>
      </c>
      <c r="T25" s="179" t="s">
        <v>379</v>
      </c>
      <c r="U25" s="180" t="s">
        <v>380</v>
      </c>
      <c r="V25" s="35" t="s">
        <v>357</v>
      </c>
      <c r="W25" s="36" t="s">
        <v>352</v>
      </c>
      <c r="X25" s="32" t="s">
        <v>353</v>
      </c>
      <c r="Y25" s="32" t="s">
        <v>353</v>
      </c>
      <c r="Z25" s="37" t="str">
        <f>+IFERROR(VLOOKUP(AA25,LISTAS!$C$2:$D$13,2,0)," ")</f>
        <v>OTROS GASTOS INVERSIÓN</v>
      </c>
      <c r="AA25" s="38" t="str">
        <f t="shared" si="13"/>
        <v>77</v>
      </c>
      <c r="AB25" s="59">
        <v>770102</v>
      </c>
      <c r="AC25" s="40" t="str">
        <f>+IFERROR(VLOOKUP(AB25,LISTAS!$A$9:$B$217,2,0)," ")</f>
        <v>Tasas Generales-Impuestos-Contribuciones-Permisos-Licencias y Patentes</v>
      </c>
      <c r="AD25" s="40" t="s">
        <v>370</v>
      </c>
      <c r="AE25" s="40" t="s">
        <v>369</v>
      </c>
      <c r="AF25" s="190">
        <v>3</v>
      </c>
      <c r="AG25" s="67" t="s">
        <v>456</v>
      </c>
      <c r="AH25" s="63">
        <v>16800</v>
      </c>
      <c r="AI25" s="59" t="s">
        <v>421</v>
      </c>
      <c r="AJ25" s="59" t="s">
        <v>48</v>
      </c>
      <c r="AK25" s="59" t="s">
        <v>423</v>
      </c>
      <c r="AL25" s="59" t="s">
        <v>424</v>
      </c>
      <c r="AM25" s="189">
        <v>89587.01999999999</v>
      </c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127"/>
      <c r="DG25" s="134">
        <f t="shared" si="4"/>
        <v>89587.01999999999</v>
      </c>
      <c r="DH25" s="43">
        <f t="shared" si="6"/>
        <v>0</v>
      </c>
      <c r="DI25" s="43">
        <f t="shared" si="7"/>
        <v>0</v>
      </c>
      <c r="DJ25" s="128">
        <f t="shared" si="8"/>
        <v>0</v>
      </c>
      <c r="DK25" s="273">
        <f t="shared" si="9"/>
        <v>0</v>
      </c>
      <c r="DL25" s="130">
        <f t="shared" si="10"/>
        <v>89587.01999999999</v>
      </c>
      <c r="DM25" s="135">
        <f t="shared" si="11"/>
        <v>0</v>
      </c>
      <c r="DN25" s="130">
        <v>0</v>
      </c>
      <c r="DO25" s="43">
        <v>0</v>
      </c>
      <c r="DP25" s="43">
        <v>0</v>
      </c>
      <c r="DQ25" s="43">
        <v>0</v>
      </c>
      <c r="DR25" s="43">
        <v>0</v>
      </c>
      <c r="DS25" s="43">
        <v>0</v>
      </c>
      <c r="DT25" s="43">
        <v>0</v>
      </c>
      <c r="DU25" s="43">
        <v>0</v>
      </c>
      <c r="DV25" s="43">
        <v>0</v>
      </c>
      <c r="DW25" s="43">
        <v>0</v>
      </c>
      <c r="DX25" s="43">
        <v>89587.01999999999</v>
      </c>
      <c r="DY25" s="43">
        <v>0</v>
      </c>
      <c r="DZ25" s="58">
        <f>SUM(DN25:DY25)</f>
        <v>89587.01999999999</v>
      </c>
      <c r="EA25" s="45" t="str">
        <f t="shared" si="5"/>
        <v>CORRECTO</v>
      </c>
      <c r="EB25" s="45"/>
      <c r="EC25" s="47"/>
    </row>
    <row r="26" spans="1:133" ht="19.899999999999999" customHeight="1" x14ac:dyDescent="0.25">
      <c r="A26" s="48">
        <v>19</v>
      </c>
      <c r="B26" s="48">
        <v>2026</v>
      </c>
      <c r="C26" s="34" t="s">
        <v>62</v>
      </c>
      <c r="D26" s="26" t="s">
        <v>403</v>
      </c>
      <c r="E26" s="118" t="s">
        <v>64</v>
      </c>
      <c r="F26" s="118" t="s">
        <v>468</v>
      </c>
      <c r="G26" s="262" t="s">
        <v>382</v>
      </c>
      <c r="H26" s="180" t="s">
        <v>364</v>
      </c>
      <c r="I26" s="180" t="s">
        <v>358</v>
      </c>
      <c r="J26" s="180" t="s">
        <v>363</v>
      </c>
      <c r="K26" s="180" t="s">
        <v>362</v>
      </c>
      <c r="L26" s="116">
        <v>1701</v>
      </c>
      <c r="M26" s="32" t="s">
        <v>70</v>
      </c>
      <c r="N26" s="179" t="s">
        <v>358</v>
      </c>
      <c r="O26" s="116" t="s">
        <v>388</v>
      </c>
      <c r="P26" s="180" t="s">
        <v>387</v>
      </c>
      <c r="Q26" s="116" t="s">
        <v>65</v>
      </c>
      <c r="R26" s="181" t="s">
        <v>389</v>
      </c>
      <c r="S26" s="116" t="s">
        <v>67</v>
      </c>
      <c r="T26" s="34" t="s">
        <v>392</v>
      </c>
      <c r="U26" s="180" t="s">
        <v>393</v>
      </c>
      <c r="V26" s="35" t="s">
        <v>357</v>
      </c>
      <c r="W26" s="36" t="s">
        <v>352</v>
      </c>
      <c r="X26" s="32" t="s">
        <v>353</v>
      </c>
      <c r="Y26" s="32" t="s">
        <v>353</v>
      </c>
      <c r="Z26" s="37" t="str">
        <f>+IFERROR(VLOOKUP(AA26,LISTAS!$C$2:$D$13,2,0)," ")</f>
        <v>BIENES DE LARGA DURACIÓN</v>
      </c>
      <c r="AA26" s="38" t="str">
        <f t="shared" si="13"/>
        <v>84</v>
      </c>
      <c r="AB26" s="59">
        <v>840107</v>
      </c>
      <c r="AC26" s="40" t="str">
        <f>+IFERROR(VLOOKUP(AB26,LISTAS!$A$9:$B$217,2,0)," ")</f>
        <v>Equipos Sistemas y Paquetes Informaticos</v>
      </c>
      <c r="AD26" s="59" t="s">
        <v>368</v>
      </c>
      <c r="AE26" s="40" t="s">
        <v>369</v>
      </c>
      <c r="AF26" s="61"/>
      <c r="AG26" s="59"/>
      <c r="AH26" s="63"/>
      <c r="AI26" s="59"/>
      <c r="AJ26" s="59"/>
      <c r="AK26" s="59"/>
      <c r="AL26" s="59"/>
      <c r="AM26" s="219">
        <v>4387500</v>
      </c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127"/>
      <c r="DG26" s="134">
        <f t="shared" si="4"/>
        <v>4387500</v>
      </c>
      <c r="DH26" s="43">
        <f t="shared" si="6"/>
        <v>0</v>
      </c>
      <c r="DI26" s="43">
        <f t="shared" si="7"/>
        <v>0</v>
      </c>
      <c r="DJ26" s="128">
        <f t="shared" si="8"/>
        <v>0</v>
      </c>
      <c r="DK26" s="273">
        <f t="shared" si="9"/>
        <v>0</v>
      </c>
      <c r="DL26" s="130">
        <f t="shared" si="10"/>
        <v>4387500</v>
      </c>
      <c r="DM26" s="135">
        <f t="shared" si="11"/>
        <v>0</v>
      </c>
      <c r="DN26" s="130">
        <v>0</v>
      </c>
      <c r="DO26" s="43">
        <v>4387500</v>
      </c>
      <c r="DP26" s="43">
        <v>0</v>
      </c>
      <c r="DQ26" s="43">
        <v>0</v>
      </c>
      <c r="DR26" s="43">
        <v>0</v>
      </c>
      <c r="DS26" s="43">
        <v>0</v>
      </c>
      <c r="DT26" s="43">
        <v>0</v>
      </c>
      <c r="DU26" s="43">
        <v>0</v>
      </c>
      <c r="DV26" s="43">
        <v>0</v>
      </c>
      <c r="DW26" s="43">
        <v>0</v>
      </c>
      <c r="DX26" s="43">
        <v>0</v>
      </c>
      <c r="DY26" s="43">
        <v>0</v>
      </c>
      <c r="DZ26" s="58">
        <f>SUM(DN26:DY26)</f>
        <v>4387500</v>
      </c>
      <c r="EA26" s="45" t="str">
        <f t="shared" si="5"/>
        <v>CORRECTO</v>
      </c>
      <c r="EB26" s="45"/>
      <c r="EC26" s="47"/>
    </row>
    <row r="27" spans="1:133" ht="19.899999999999999" customHeight="1" x14ac:dyDescent="0.25">
      <c r="A27" s="48">
        <v>20</v>
      </c>
      <c r="B27" s="48">
        <v>2026</v>
      </c>
      <c r="C27" s="34" t="s">
        <v>62</v>
      </c>
      <c r="D27" s="26" t="s">
        <v>403</v>
      </c>
      <c r="E27" s="118" t="s">
        <v>64</v>
      </c>
      <c r="F27" s="26" t="s">
        <v>469</v>
      </c>
      <c r="G27" s="263" t="s">
        <v>383</v>
      </c>
      <c r="H27" s="180" t="s">
        <v>364</v>
      </c>
      <c r="I27" s="180" t="s">
        <v>358</v>
      </c>
      <c r="J27" s="180" t="s">
        <v>363</v>
      </c>
      <c r="K27" s="180" t="s">
        <v>362</v>
      </c>
      <c r="L27" s="116">
        <v>1701</v>
      </c>
      <c r="M27" s="32" t="s">
        <v>70</v>
      </c>
      <c r="N27" s="179" t="s">
        <v>358</v>
      </c>
      <c r="O27" s="116" t="s">
        <v>388</v>
      </c>
      <c r="P27" s="180" t="s">
        <v>387</v>
      </c>
      <c r="Q27" s="116" t="s">
        <v>65</v>
      </c>
      <c r="R27" s="181" t="s">
        <v>389</v>
      </c>
      <c r="S27" s="116" t="s">
        <v>67</v>
      </c>
      <c r="T27" s="34" t="s">
        <v>392</v>
      </c>
      <c r="U27" s="180" t="s">
        <v>393</v>
      </c>
      <c r="V27" s="35" t="s">
        <v>357</v>
      </c>
      <c r="W27" s="36" t="s">
        <v>352</v>
      </c>
      <c r="X27" s="32" t="s">
        <v>353</v>
      </c>
      <c r="Y27" s="32" t="s">
        <v>353</v>
      </c>
      <c r="Z27" s="37" t="str">
        <f>+IFERROR(VLOOKUP(AA27,LISTAS!$C$2:$D$13,2,0)," ")</f>
        <v>BIENES DE LARGA DURACIÓN</v>
      </c>
      <c r="AA27" s="38" t="str">
        <f t="shared" si="13"/>
        <v>84</v>
      </c>
      <c r="AB27" s="59">
        <v>840107</v>
      </c>
      <c r="AC27" s="40" t="str">
        <f>+IFERROR(VLOOKUP(AB27,LISTAS!$A$9:$B$217,2,0)," ")</f>
        <v>Equipos Sistemas y Paquetes Informaticos</v>
      </c>
      <c r="AD27" s="59" t="s">
        <v>370</v>
      </c>
      <c r="AE27" s="40" t="s">
        <v>369</v>
      </c>
      <c r="AF27" s="190">
        <v>1</v>
      </c>
      <c r="AG27" s="59" t="s">
        <v>464</v>
      </c>
      <c r="AH27" s="63">
        <v>1799447.2</v>
      </c>
      <c r="AI27" s="59" t="s">
        <v>421</v>
      </c>
      <c r="AJ27" s="59" t="s">
        <v>48</v>
      </c>
      <c r="AK27" s="59" t="s">
        <v>423</v>
      </c>
      <c r="AL27" s="59" t="s">
        <v>424</v>
      </c>
      <c r="AM27" s="219">
        <v>1749915.95</v>
      </c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127"/>
      <c r="DG27" s="134">
        <f t="shared" si="4"/>
        <v>1749915.95</v>
      </c>
      <c r="DH27" s="43">
        <f t="shared" si="6"/>
        <v>0</v>
      </c>
      <c r="DI27" s="43">
        <f t="shared" si="7"/>
        <v>0</v>
      </c>
      <c r="DJ27" s="128">
        <f t="shared" si="8"/>
        <v>0</v>
      </c>
      <c r="DK27" s="273">
        <f t="shared" si="9"/>
        <v>0</v>
      </c>
      <c r="DL27" s="130">
        <f t="shared" si="10"/>
        <v>1749915.95</v>
      </c>
      <c r="DM27" s="135">
        <f t="shared" si="11"/>
        <v>0</v>
      </c>
      <c r="DN27" s="130">
        <v>0</v>
      </c>
      <c r="DO27" s="43">
        <v>0</v>
      </c>
      <c r="DP27" s="43">
        <v>874957.98</v>
      </c>
      <c r="DQ27" s="43">
        <v>0</v>
      </c>
      <c r="DR27" s="43">
        <v>0</v>
      </c>
      <c r="DS27" s="43">
        <v>0</v>
      </c>
      <c r="DT27" s="43">
        <v>0</v>
      </c>
      <c r="DU27" s="43">
        <v>0</v>
      </c>
      <c r="DV27" s="43">
        <v>0</v>
      </c>
      <c r="DW27" s="43">
        <v>0</v>
      </c>
      <c r="DX27" s="43">
        <v>874957.97</v>
      </c>
      <c r="DY27" s="43">
        <v>0</v>
      </c>
      <c r="DZ27" s="58">
        <f t="shared" si="12"/>
        <v>1749915.95</v>
      </c>
      <c r="EA27" s="45" t="str">
        <f t="shared" si="5"/>
        <v>CORRECTO</v>
      </c>
      <c r="EB27" s="45"/>
      <c r="EC27" s="47"/>
    </row>
    <row r="28" spans="1:133" ht="19.899999999999999" customHeight="1" x14ac:dyDescent="0.25">
      <c r="A28" s="48">
        <v>21</v>
      </c>
      <c r="B28" s="48">
        <v>2026</v>
      </c>
      <c r="C28" s="34" t="s">
        <v>62</v>
      </c>
      <c r="D28" s="26" t="s">
        <v>403</v>
      </c>
      <c r="E28" s="118" t="s">
        <v>64</v>
      </c>
      <c r="F28" s="118" t="s">
        <v>470</v>
      </c>
      <c r="G28" s="263" t="s">
        <v>384</v>
      </c>
      <c r="H28" s="180" t="s">
        <v>364</v>
      </c>
      <c r="I28" s="180" t="s">
        <v>358</v>
      </c>
      <c r="J28" s="180" t="s">
        <v>363</v>
      </c>
      <c r="K28" s="180" t="s">
        <v>362</v>
      </c>
      <c r="L28" s="116">
        <v>1701</v>
      </c>
      <c r="M28" s="32" t="s">
        <v>70</v>
      </c>
      <c r="N28" s="179" t="s">
        <v>358</v>
      </c>
      <c r="O28" s="116" t="s">
        <v>388</v>
      </c>
      <c r="P28" s="180" t="s">
        <v>387</v>
      </c>
      <c r="Q28" s="116" t="s">
        <v>65</v>
      </c>
      <c r="R28" s="181" t="s">
        <v>389</v>
      </c>
      <c r="S28" s="116" t="s">
        <v>67</v>
      </c>
      <c r="T28" s="34" t="s">
        <v>392</v>
      </c>
      <c r="U28" s="180" t="s">
        <v>393</v>
      </c>
      <c r="V28" s="35" t="s">
        <v>357</v>
      </c>
      <c r="W28" s="36" t="s">
        <v>352</v>
      </c>
      <c r="X28" s="32" t="s">
        <v>353</v>
      </c>
      <c r="Y28" s="32" t="s">
        <v>353</v>
      </c>
      <c r="Z28" s="37" t="str">
        <f>+IFERROR(VLOOKUP(AA28,LISTAS!$C$2:$D$13,2,0)," ")</f>
        <v>BIENES DE LARGA DURACIÓN</v>
      </c>
      <c r="AA28" s="38" t="str">
        <f t="shared" si="13"/>
        <v>84</v>
      </c>
      <c r="AB28" s="59">
        <v>840107</v>
      </c>
      <c r="AC28" s="40" t="str">
        <f>+IFERROR(VLOOKUP(AB28,LISTAS!$A$9:$B$217,2,0)," ")</f>
        <v>Equipos Sistemas y Paquetes Informaticos</v>
      </c>
      <c r="AD28" s="59" t="s">
        <v>370</v>
      </c>
      <c r="AE28" s="40" t="s">
        <v>369</v>
      </c>
      <c r="AF28" s="190">
        <v>1</v>
      </c>
      <c r="AG28" s="59" t="s">
        <v>465</v>
      </c>
      <c r="AH28" s="63">
        <v>616024.64</v>
      </c>
      <c r="AI28" s="59" t="s">
        <v>421</v>
      </c>
      <c r="AJ28" s="59" t="s">
        <v>48</v>
      </c>
      <c r="AK28" s="59" t="s">
        <v>423</v>
      </c>
      <c r="AL28" s="59" t="s">
        <v>424</v>
      </c>
      <c r="AM28" s="219">
        <v>616024.64</v>
      </c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127"/>
      <c r="DG28" s="134">
        <f t="shared" si="4"/>
        <v>616024.64</v>
      </c>
      <c r="DH28" s="43">
        <f t="shared" si="6"/>
        <v>0</v>
      </c>
      <c r="DI28" s="43">
        <f t="shared" si="7"/>
        <v>0</v>
      </c>
      <c r="DJ28" s="128">
        <f t="shared" si="8"/>
        <v>0</v>
      </c>
      <c r="DK28" s="273">
        <f t="shared" si="9"/>
        <v>0</v>
      </c>
      <c r="DL28" s="130">
        <f t="shared" si="10"/>
        <v>616024.64</v>
      </c>
      <c r="DM28" s="135">
        <f t="shared" si="11"/>
        <v>0</v>
      </c>
      <c r="DN28" s="130">
        <v>0</v>
      </c>
      <c r="DO28" s="43">
        <v>0</v>
      </c>
      <c r="DP28" s="43">
        <v>308012.32</v>
      </c>
      <c r="DQ28" s="43">
        <v>0</v>
      </c>
      <c r="DR28" s="43">
        <v>0</v>
      </c>
      <c r="DS28" s="43">
        <v>0</v>
      </c>
      <c r="DT28" s="43">
        <v>0</v>
      </c>
      <c r="DU28" s="43">
        <v>0</v>
      </c>
      <c r="DV28" s="43">
        <v>0</v>
      </c>
      <c r="DW28" s="43">
        <v>0</v>
      </c>
      <c r="DX28" s="43">
        <v>308012.32</v>
      </c>
      <c r="DY28" s="43">
        <v>0</v>
      </c>
      <c r="DZ28" s="58">
        <f>SUM(DN28:DY28)</f>
        <v>616024.64</v>
      </c>
      <c r="EA28" s="45" t="str">
        <f t="shared" si="5"/>
        <v>CORRECTO</v>
      </c>
      <c r="EB28" s="45"/>
      <c r="EC28" s="47"/>
    </row>
    <row r="29" spans="1:133" ht="19.5" customHeight="1" x14ac:dyDescent="0.25">
      <c r="A29" s="48">
        <v>22</v>
      </c>
      <c r="B29" s="48">
        <v>2026</v>
      </c>
      <c r="C29" s="34" t="s">
        <v>62</v>
      </c>
      <c r="D29" s="26" t="s">
        <v>403</v>
      </c>
      <c r="E29" s="118" t="s">
        <v>64</v>
      </c>
      <c r="F29" s="26" t="s">
        <v>471</v>
      </c>
      <c r="G29" s="263" t="s">
        <v>385</v>
      </c>
      <c r="H29" s="180" t="s">
        <v>364</v>
      </c>
      <c r="I29" s="180" t="s">
        <v>358</v>
      </c>
      <c r="J29" s="180" t="s">
        <v>363</v>
      </c>
      <c r="K29" s="180" t="s">
        <v>362</v>
      </c>
      <c r="L29" s="116">
        <v>1701</v>
      </c>
      <c r="M29" s="32" t="s">
        <v>70</v>
      </c>
      <c r="N29" s="179" t="s">
        <v>358</v>
      </c>
      <c r="O29" s="116" t="s">
        <v>388</v>
      </c>
      <c r="P29" s="180" t="s">
        <v>387</v>
      </c>
      <c r="Q29" s="116" t="s">
        <v>65</v>
      </c>
      <c r="R29" s="181" t="s">
        <v>389</v>
      </c>
      <c r="S29" s="116" t="s">
        <v>67</v>
      </c>
      <c r="T29" s="34" t="s">
        <v>392</v>
      </c>
      <c r="U29" s="180" t="s">
        <v>393</v>
      </c>
      <c r="V29" s="35" t="s">
        <v>357</v>
      </c>
      <c r="W29" s="36" t="s">
        <v>352</v>
      </c>
      <c r="X29" s="32" t="s">
        <v>353</v>
      </c>
      <c r="Y29" s="32" t="s">
        <v>353</v>
      </c>
      <c r="Z29" s="37" t="str">
        <f>+IFERROR(VLOOKUP(AA29,LISTAS!$C$2:$D$13,2,0)," ")</f>
        <v>BIENES DE LARGA DURACIÓN</v>
      </c>
      <c r="AA29" s="38" t="str">
        <f t="shared" si="13"/>
        <v>84</v>
      </c>
      <c r="AB29" s="59">
        <v>840107</v>
      </c>
      <c r="AC29" s="40" t="str">
        <f>+IFERROR(VLOOKUP(AB29,LISTAS!$A$9:$B$217,2,0)," ")</f>
        <v>Equipos Sistemas y Paquetes Informaticos</v>
      </c>
      <c r="AD29" s="59" t="s">
        <v>370</v>
      </c>
      <c r="AE29" s="40" t="s">
        <v>369</v>
      </c>
      <c r="AF29" s="190">
        <v>1</v>
      </c>
      <c r="AG29" s="59" t="s">
        <v>466</v>
      </c>
      <c r="AH29" s="63">
        <v>506656.64</v>
      </c>
      <c r="AI29" s="59" t="s">
        <v>421</v>
      </c>
      <c r="AJ29" s="59" t="s">
        <v>48</v>
      </c>
      <c r="AK29" s="59" t="s">
        <v>423</v>
      </c>
      <c r="AL29" s="59" t="s">
        <v>424</v>
      </c>
      <c r="AM29" s="219">
        <v>506656.64</v>
      </c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127"/>
      <c r="DG29" s="134">
        <f t="shared" si="4"/>
        <v>506656.64</v>
      </c>
      <c r="DH29" s="43">
        <f t="shared" si="6"/>
        <v>0</v>
      </c>
      <c r="DI29" s="43">
        <f t="shared" si="7"/>
        <v>0</v>
      </c>
      <c r="DJ29" s="128">
        <f t="shared" si="8"/>
        <v>0</v>
      </c>
      <c r="DK29" s="273">
        <f t="shared" si="9"/>
        <v>0</v>
      </c>
      <c r="DL29" s="130">
        <f t="shared" si="10"/>
        <v>506656.64</v>
      </c>
      <c r="DM29" s="135">
        <f t="shared" si="11"/>
        <v>0</v>
      </c>
      <c r="DN29" s="130">
        <v>0</v>
      </c>
      <c r="DO29" s="43">
        <v>0</v>
      </c>
      <c r="DP29" s="43">
        <v>253328.32</v>
      </c>
      <c r="DQ29" s="43">
        <v>0</v>
      </c>
      <c r="DR29" s="43">
        <v>0</v>
      </c>
      <c r="DS29" s="43">
        <v>0</v>
      </c>
      <c r="DT29" s="43">
        <v>0</v>
      </c>
      <c r="DU29" s="43">
        <v>0</v>
      </c>
      <c r="DV29" s="43">
        <v>0</v>
      </c>
      <c r="DW29" s="43">
        <v>0</v>
      </c>
      <c r="DX29" s="43">
        <v>253328.32</v>
      </c>
      <c r="DY29" s="43">
        <v>0</v>
      </c>
      <c r="DZ29" s="58">
        <f t="shared" ref="DZ29:DZ91" si="14">SUM(DN29:DY29)</f>
        <v>506656.64</v>
      </c>
      <c r="EA29" s="45" t="str">
        <f t="shared" si="5"/>
        <v>CORRECTO</v>
      </c>
      <c r="EB29" s="45"/>
      <c r="EC29" s="47"/>
    </row>
    <row r="30" spans="1:133" ht="19.5" customHeight="1" x14ac:dyDescent="0.25">
      <c r="A30" s="48">
        <v>23</v>
      </c>
      <c r="B30" s="48">
        <v>2026</v>
      </c>
      <c r="C30" s="34" t="s">
        <v>62</v>
      </c>
      <c r="D30" s="26" t="s">
        <v>403</v>
      </c>
      <c r="E30" s="118" t="s">
        <v>64</v>
      </c>
      <c r="F30" s="26" t="s">
        <v>472</v>
      </c>
      <c r="G30" s="263" t="s">
        <v>386</v>
      </c>
      <c r="H30" s="180" t="s">
        <v>364</v>
      </c>
      <c r="I30" s="180" t="s">
        <v>358</v>
      </c>
      <c r="J30" s="180" t="s">
        <v>363</v>
      </c>
      <c r="K30" s="180" t="s">
        <v>362</v>
      </c>
      <c r="L30" s="116">
        <v>1701</v>
      </c>
      <c r="M30" s="32" t="s">
        <v>70</v>
      </c>
      <c r="N30" s="179" t="s">
        <v>358</v>
      </c>
      <c r="O30" s="116" t="s">
        <v>388</v>
      </c>
      <c r="P30" s="180" t="s">
        <v>387</v>
      </c>
      <c r="Q30" s="116" t="s">
        <v>65</v>
      </c>
      <c r="R30" s="181" t="s">
        <v>389</v>
      </c>
      <c r="S30" s="116" t="s">
        <v>67</v>
      </c>
      <c r="T30" s="34" t="s">
        <v>392</v>
      </c>
      <c r="U30" s="180" t="s">
        <v>393</v>
      </c>
      <c r="V30" s="35" t="s">
        <v>357</v>
      </c>
      <c r="W30" s="36" t="s">
        <v>352</v>
      </c>
      <c r="X30" s="32" t="s">
        <v>353</v>
      </c>
      <c r="Y30" s="32" t="s">
        <v>353</v>
      </c>
      <c r="Z30" s="37" t="str">
        <f>+IFERROR(VLOOKUP(AA30,LISTAS!$C$2:$D$13,2,0)," ")</f>
        <v>BIENES Y SERVICIOS PARA INVERSIÓN</v>
      </c>
      <c r="AA30" s="38" t="str">
        <f t="shared" si="13"/>
        <v>73</v>
      </c>
      <c r="AB30" s="59">
        <v>730702</v>
      </c>
      <c r="AC30" s="40" t="str">
        <f>+IFERROR(VLOOKUP(AB30,LISTAS!$A$9:$B$217,2,0)," ")</f>
        <v>Arrendamiento y Licencias de Uso de Paquetes Informaticos</v>
      </c>
      <c r="AD30" s="59" t="s">
        <v>370</v>
      </c>
      <c r="AE30" s="40" t="s">
        <v>369</v>
      </c>
      <c r="AF30" s="190">
        <v>1</v>
      </c>
      <c r="AG30" s="59" t="s">
        <v>467</v>
      </c>
      <c r="AH30" s="68">
        <v>39311.96</v>
      </c>
      <c r="AI30" s="59" t="s">
        <v>421</v>
      </c>
      <c r="AJ30" s="59" t="s">
        <v>48</v>
      </c>
      <c r="AK30" s="59" t="s">
        <v>423</v>
      </c>
      <c r="AL30" s="59" t="s">
        <v>424</v>
      </c>
      <c r="AM30" s="219">
        <v>88843.21</v>
      </c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127"/>
      <c r="DG30" s="134">
        <f t="shared" si="4"/>
        <v>88843.21</v>
      </c>
      <c r="DH30" s="43">
        <f t="shared" si="6"/>
        <v>0</v>
      </c>
      <c r="DI30" s="43">
        <f t="shared" si="7"/>
        <v>0</v>
      </c>
      <c r="DJ30" s="128">
        <f t="shared" si="8"/>
        <v>0</v>
      </c>
      <c r="DK30" s="273">
        <f t="shared" si="9"/>
        <v>0</v>
      </c>
      <c r="DL30" s="130">
        <f t="shared" si="10"/>
        <v>88843.21</v>
      </c>
      <c r="DM30" s="135">
        <f t="shared" si="11"/>
        <v>0</v>
      </c>
      <c r="DN30" s="130">
        <v>0</v>
      </c>
      <c r="DO30" s="43">
        <v>0</v>
      </c>
      <c r="DP30" s="43">
        <v>44421.61</v>
      </c>
      <c r="DQ30" s="43">
        <v>0</v>
      </c>
      <c r="DR30" s="43">
        <v>0</v>
      </c>
      <c r="DS30" s="43">
        <v>0</v>
      </c>
      <c r="DT30" s="43">
        <v>0</v>
      </c>
      <c r="DU30" s="43">
        <v>0</v>
      </c>
      <c r="DV30" s="43">
        <v>0</v>
      </c>
      <c r="DW30" s="43">
        <v>0</v>
      </c>
      <c r="DX30" s="43">
        <v>44421.599999999999</v>
      </c>
      <c r="DY30" s="43">
        <v>0</v>
      </c>
      <c r="DZ30" s="58">
        <f>SUM(DN30:DY30)</f>
        <v>88843.209999999992</v>
      </c>
      <c r="EA30" s="45" t="str">
        <f t="shared" si="5"/>
        <v>CORRECTO</v>
      </c>
      <c r="EB30" s="45"/>
      <c r="EC30" s="47"/>
    </row>
    <row r="31" spans="1:133" ht="19.5" customHeight="1" x14ac:dyDescent="0.25">
      <c r="A31" s="48">
        <v>24</v>
      </c>
      <c r="B31" s="24">
        <v>2026</v>
      </c>
      <c r="C31" s="34" t="s">
        <v>62</v>
      </c>
      <c r="D31" s="26" t="s">
        <v>343</v>
      </c>
      <c r="E31" s="27" t="s">
        <v>64</v>
      </c>
      <c r="F31" s="27" t="s">
        <v>478</v>
      </c>
      <c r="G31" s="264" t="s">
        <v>394</v>
      </c>
      <c r="H31" s="180" t="s">
        <v>364</v>
      </c>
      <c r="I31" s="180" t="s">
        <v>358</v>
      </c>
      <c r="J31" s="180" t="s">
        <v>363</v>
      </c>
      <c r="K31" s="180" t="s">
        <v>362</v>
      </c>
      <c r="L31" s="116">
        <v>1701</v>
      </c>
      <c r="M31" s="54" t="s">
        <v>70</v>
      </c>
      <c r="N31" s="179" t="s">
        <v>358</v>
      </c>
      <c r="O31" s="32" t="s">
        <v>391</v>
      </c>
      <c r="P31" s="181" t="s">
        <v>399</v>
      </c>
      <c r="Q31" s="32" t="s">
        <v>65</v>
      </c>
      <c r="R31" s="185" t="s">
        <v>400</v>
      </c>
      <c r="S31" s="54" t="s">
        <v>65</v>
      </c>
      <c r="T31" s="56" t="s">
        <v>401</v>
      </c>
      <c r="U31" s="186" t="s">
        <v>402</v>
      </c>
      <c r="V31" s="35" t="s">
        <v>357</v>
      </c>
      <c r="W31" s="36" t="s">
        <v>352</v>
      </c>
      <c r="X31" s="32" t="s">
        <v>353</v>
      </c>
      <c r="Y31" s="32" t="s">
        <v>353</v>
      </c>
      <c r="Z31" s="37" t="str">
        <f>+IFERROR(VLOOKUP(AA31,LISTAS!$C$2:$D$13,2,0)," ")</f>
        <v>BIENES Y SERVICIOS PARA INVERSIÓN</v>
      </c>
      <c r="AA31" s="38" t="str">
        <f t="shared" si="13"/>
        <v>73</v>
      </c>
      <c r="AB31" s="59">
        <v>730601</v>
      </c>
      <c r="AC31" s="40" t="str">
        <f>+IFERROR(VLOOKUP(AB31,LISTAS!$A$9:$B$217,2,0)," ")</f>
        <v>Consultoria-Asesoria e Investigacion Especializada</v>
      </c>
      <c r="AD31" s="59" t="s">
        <v>370</v>
      </c>
      <c r="AE31" s="40" t="s">
        <v>369</v>
      </c>
      <c r="AF31" s="190">
        <v>1</v>
      </c>
      <c r="AG31" s="59" t="s">
        <v>473</v>
      </c>
      <c r="AH31" s="68">
        <v>1053014.1299999999</v>
      </c>
      <c r="AI31" s="59" t="s">
        <v>421</v>
      </c>
      <c r="AJ31" s="59" t="s">
        <v>48</v>
      </c>
      <c r="AK31" s="59" t="s">
        <v>477</v>
      </c>
      <c r="AL31" s="59" t="s">
        <v>424</v>
      </c>
      <c r="AM31" s="219">
        <v>1053014.1299999999</v>
      </c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127"/>
      <c r="DG31" s="134">
        <f t="shared" si="4"/>
        <v>1053014.1299999999</v>
      </c>
      <c r="DH31" s="43">
        <f t="shared" si="6"/>
        <v>0</v>
      </c>
      <c r="DI31" s="43">
        <f t="shared" si="7"/>
        <v>0</v>
      </c>
      <c r="DJ31" s="128">
        <f t="shared" si="8"/>
        <v>0</v>
      </c>
      <c r="DK31" s="273">
        <f t="shared" si="9"/>
        <v>0</v>
      </c>
      <c r="DL31" s="130">
        <f t="shared" si="10"/>
        <v>1053014.1299999999</v>
      </c>
      <c r="DM31" s="135">
        <f t="shared" si="11"/>
        <v>0</v>
      </c>
      <c r="DN31" s="130">
        <v>0</v>
      </c>
      <c r="DO31" s="43">
        <v>0</v>
      </c>
      <c r="DP31" s="43">
        <v>526507.06999999995</v>
      </c>
      <c r="DQ31" s="43">
        <v>0</v>
      </c>
      <c r="DR31" s="43">
        <v>0</v>
      </c>
      <c r="DS31" s="43">
        <v>0</v>
      </c>
      <c r="DT31" s="43">
        <v>0</v>
      </c>
      <c r="DU31" s="43">
        <v>526507.06000000006</v>
      </c>
      <c r="DV31" s="43">
        <v>0</v>
      </c>
      <c r="DW31" s="43">
        <v>0</v>
      </c>
      <c r="DX31" s="43">
        <v>0</v>
      </c>
      <c r="DY31" s="43">
        <v>0</v>
      </c>
      <c r="DZ31" s="58">
        <f>SUM(DN31:DY31)</f>
        <v>1053014.1299999999</v>
      </c>
      <c r="EA31" s="45" t="str">
        <f t="shared" si="5"/>
        <v>CORRECTO</v>
      </c>
      <c r="EB31" s="45"/>
      <c r="EC31" s="47"/>
    </row>
    <row r="32" spans="1:133" ht="19.5" customHeight="1" x14ac:dyDescent="0.25">
      <c r="A32" s="24">
        <v>25</v>
      </c>
      <c r="B32" s="24">
        <v>2026</v>
      </c>
      <c r="C32" s="34" t="s">
        <v>62</v>
      </c>
      <c r="D32" s="26" t="s">
        <v>343</v>
      </c>
      <c r="E32" s="27" t="s">
        <v>64</v>
      </c>
      <c r="F32" s="27" t="s">
        <v>479</v>
      </c>
      <c r="G32" s="264" t="s">
        <v>395</v>
      </c>
      <c r="H32" s="180" t="s">
        <v>364</v>
      </c>
      <c r="I32" s="180" t="s">
        <v>358</v>
      </c>
      <c r="J32" s="180" t="s">
        <v>363</v>
      </c>
      <c r="K32" s="180" t="s">
        <v>362</v>
      </c>
      <c r="L32" s="116">
        <v>1701</v>
      </c>
      <c r="M32" s="54" t="s">
        <v>70</v>
      </c>
      <c r="N32" s="179" t="s">
        <v>358</v>
      </c>
      <c r="O32" s="32" t="s">
        <v>391</v>
      </c>
      <c r="P32" s="181" t="s">
        <v>399</v>
      </c>
      <c r="Q32" s="32" t="s">
        <v>65</v>
      </c>
      <c r="R32" s="185" t="s">
        <v>400</v>
      </c>
      <c r="S32" s="54" t="s">
        <v>65</v>
      </c>
      <c r="T32" s="56" t="s">
        <v>401</v>
      </c>
      <c r="U32" s="186" t="s">
        <v>402</v>
      </c>
      <c r="V32" s="35" t="s">
        <v>357</v>
      </c>
      <c r="W32" s="36" t="s">
        <v>352</v>
      </c>
      <c r="X32" s="32" t="s">
        <v>353</v>
      </c>
      <c r="Y32" s="32" t="s">
        <v>353</v>
      </c>
      <c r="Z32" s="37" t="str">
        <f>+IFERROR(VLOOKUP(AA32,LISTAS!$C$2:$D$13,2,0)," ")</f>
        <v>BIENES Y SERVICIOS PARA INVERSIÓN</v>
      </c>
      <c r="AA32" s="38" t="str">
        <f t="shared" si="13"/>
        <v>73</v>
      </c>
      <c r="AB32" s="59">
        <v>730604</v>
      </c>
      <c r="AC32" s="40" t="str">
        <f>+IFERROR(VLOOKUP(AB32,LISTAS!$A$9:$B$217,2,0)," ")</f>
        <v>Fiscalización e Inspecciones Técnicas</v>
      </c>
      <c r="AD32" s="59" t="s">
        <v>370</v>
      </c>
      <c r="AE32" s="40" t="s">
        <v>369</v>
      </c>
      <c r="AF32" s="190">
        <v>1</v>
      </c>
      <c r="AG32" s="59" t="s">
        <v>474</v>
      </c>
      <c r="AH32" s="68">
        <v>228264.34</v>
      </c>
      <c r="AI32" s="59" t="s">
        <v>421</v>
      </c>
      <c r="AJ32" s="59" t="s">
        <v>48</v>
      </c>
      <c r="AK32" s="59" t="s">
        <v>477</v>
      </c>
      <c r="AL32" s="59" t="s">
        <v>424</v>
      </c>
      <c r="AM32" s="219">
        <v>228264.34</v>
      </c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127"/>
      <c r="DG32" s="134">
        <f t="shared" si="4"/>
        <v>228264.34</v>
      </c>
      <c r="DH32" s="43">
        <f t="shared" si="6"/>
        <v>0</v>
      </c>
      <c r="DI32" s="43">
        <f t="shared" si="7"/>
        <v>0</v>
      </c>
      <c r="DJ32" s="128">
        <f t="shared" si="8"/>
        <v>0</v>
      </c>
      <c r="DK32" s="273">
        <f t="shared" si="9"/>
        <v>0</v>
      </c>
      <c r="DL32" s="130">
        <f t="shared" si="10"/>
        <v>228264.34</v>
      </c>
      <c r="DM32" s="135">
        <f t="shared" si="11"/>
        <v>0</v>
      </c>
      <c r="DN32" s="130">
        <v>0</v>
      </c>
      <c r="DO32" s="43">
        <v>0</v>
      </c>
      <c r="DP32" s="43">
        <v>0</v>
      </c>
      <c r="DQ32" s="43">
        <v>0</v>
      </c>
      <c r="DR32" s="43">
        <v>0</v>
      </c>
      <c r="DS32" s="43">
        <v>0</v>
      </c>
      <c r="DT32" s="43">
        <v>0</v>
      </c>
      <c r="DU32" s="43">
        <v>0</v>
      </c>
      <c r="DV32" s="43">
        <v>0</v>
      </c>
      <c r="DW32" s="43">
        <v>0</v>
      </c>
      <c r="DX32" s="43">
        <v>228264.34</v>
      </c>
      <c r="DY32" s="43">
        <v>0</v>
      </c>
      <c r="DZ32" s="58">
        <f t="shared" si="14"/>
        <v>228264.34</v>
      </c>
      <c r="EA32" s="45" t="str">
        <f t="shared" si="5"/>
        <v>CORRECTO</v>
      </c>
      <c r="EB32" s="45"/>
      <c r="EC32" s="47"/>
    </row>
    <row r="33" spans="1:133" ht="19.5" customHeight="1" x14ac:dyDescent="0.25">
      <c r="A33" s="48">
        <v>26</v>
      </c>
      <c r="B33" s="24">
        <v>2026</v>
      </c>
      <c r="C33" s="34" t="s">
        <v>62</v>
      </c>
      <c r="D33" s="26" t="s">
        <v>343</v>
      </c>
      <c r="E33" s="27" t="s">
        <v>64</v>
      </c>
      <c r="F33" s="27" t="s">
        <v>480</v>
      </c>
      <c r="G33" s="264" t="s">
        <v>396</v>
      </c>
      <c r="H33" s="180" t="s">
        <v>364</v>
      </c>
      <c r="I33" s="180" t="s">
        <v>358</v>
      </c>
      <c r="J33" s="180" t="s">
        <v>363</v>
      </c>
      <c r="K33" s="180" t="s">
        <v>362</v>
      </c>
      <c r="L33" s="116">
        <v>1701</v>
      </c>
      <c r="M33" s="54" t="s">
        <v>70</v>
      </c>
      <c r="N33" s="179" t="s">
        <v>358</v>
      </c>
      <c r="O33" s="32" t="s">
        <v>391</v>
      </c>
      <c r="P33" s="181" t="s">
        <v>399</v>
      </c>
      <c r="Q33" s="32" t="s">
        <v>65</v>
      </c>
      <c r="R33" s="185" t="s">
        <v>400</v>
      </c>
      <c r="S33" s="54" t="s">
        <v>65</v>
      </c>
      <c r="T33" s="56" t="s">
        <v>401</v>
      </c>
      <c r="U33" s="186" t="s">
        <v>402</v>
      </c>
      <c r="V33" s="35" t="s">
        <v>357</v>
      </c>
      <c r="W33" s="36" t="s">
        <v>352</v>
      </c>
      <c r="X33" s="32" t="s">
        <v>353</v>
      </c>
      <c r="Y33" s="32" t="s">
        <v>353</v>
      </c>
      <c r="Z33" s="37" t="str">
        <f>+IFERROR(VLOOKUP(AA33,LISTAS!$C$2:$D$13,2,0)," ")</f>
        <v>OBRAS PÚBLICAS</v>
      </c>
      <c r="AA33" s="38" t="str">
        <f t="shared" si="13"/>
        <v>75</v>
      </c>
      <c r="AB33" s="59">
        <v>750107</v>
      </c>
      <c r="AC33" s="40" t="str">
        <f>+IFERROR(VLOOKUP(AB33,LISTAS!$A$9:$B$217,2,0)," ")</f>
        <v>Construcciones y edificaciones</v>
      </c>
      <c r="AD33" s="59" t="s">
        <v>370</v>
      </c>
      <c r="AE33" s="40" t="s">
        <v>369</v>
      </c>
      <c r="AF33" s="190">
        <v>1</v>
      </c>
      <c r="AG33" s="59" t="s">
        <v>475</v>
      </c>
      <c r="AH33" s="68">
        <v>4878186.88</v>
      </c>
      <c r="AI33" s="59" t="s">
        <v>421</v>
      </c>
      <c r="AJ33" s="59" t="s">
        <v>48</v>
      </c>
      <c r="AK33" s="59" t="s">
        <v>477</v>
      </c>
      <c r="AL33" s="59" t="s">
        <v>424</v>
      </c>
      <c r="AM33" s="219">
        <v>4878186.88</v>
      </c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127"/>
      <c r="DG33" s="134">
        <f t="shared" si="4"/>
        <v>4878186.88</v>
      </c>
      <c r="DH33" s="43">
        <f t="shared" si="6"/>
        <v>0</v>
      </c>
      <c r="DI33" s="43">
        <f t="shared" si="7"/>
        <v>0</v>
      </c>
      <c r="DJ33" s="128">
        <f t="shared" si="8"/>
        <v>0</v>
      </c>
      <c r="DK33" s="273">
        <f t="shared" si="9"/>
        <v>0</v>
      </c>
      <c r="DL33" s="130">
        <f t="shared" si="10"/>
        <v>4878186.88</v>
      </c>
      <c r="DM33" s="135">
        <f t="shared" si="11"/>
        <v>0</v>
      </c>
      <c r="DN33" s="130">
        <v>0</v>
      </c>
      <c r="DO33" s="43">
        <v>0</v>
      </c>
      <c r="DP33" s="43">
        <v>0</v>
      </c>
      <c r="DQ33" s="43">
        <v>0</v>
      </c>
      <c r="DR33" s="43">
        <v>0</v>
      </c>
      <c r="DS33" s="43">
        <v>0</v>
      </c>
      <c r="DT33" s="43">
        <v>0</v>
      </c>
      <c r="DU33" s="43">
        <v>0</v>
      </c>
      <c r="DV33" s="43">
        <v>0</v>
      </c>
      <c r="DW33" s="43">
        <v>0</v>
      </c>
      <c r="DX33" s="43">
        <v>4878186.88</v>
      </c>
      <c r="DY33" s="43">
        <v>0</v>
      </c>
      <c r="DZ33" s="58">
        <f>SUM(DN33:DY33)</f>
        <v>4878186.88</v>
      </c>
      <c r="EA33" s="45" t="str">
        <f t="shared" si="5"/>
        <v>CORRECTO</v>
      </c>
      <c r="EB33" s="45"/>
      <c r="EC33" s="47"/>
    </row>
    <row r="34" spans="1:133" ht="19.5" customHeight="1" x14ac:dyDescent="0.25">
      <c r="A34" s="48">
        <v>27</v>
      </c>
      <c r="B34" s="24">
        <v>2026</v>
      </c>
      <c r="C34" s="34" t="s">
        <v>62</v>
      </c>
      <c r="D34" s="26" t="s">
        <v>343</v>
      </c>
      <c r="E34" s="27" t="s">
        <v>64</v>
      </c>
      <c r="F34" s="27" t="s">
        <v>481</v>
      </c>
      <c r="G34" s="264" t="s">
        <v>397</v>
      </c>
      <c r="H34" s="180" t="s">
        <v>364</v>
      </c>
      <c r="I34" s="180" t="s">
        <v>358</v>
      </c>
      <c r="J34" s="180" t="s">
        <v>363</v>
      </c>
      <c r="K34" s="180" t="s">
        <v>362</v>
      </c>
      <c r="L34" s="116">
        <v>1701</v>
      </c>
      <c r="M34" s="32" t="s">
        <v>70</v>
      </c>
      <c r="N34" s="179" t="s">
        <v>358</v>
      </c>
      <c r="O34" s="32" t="s">
        <v>391</v>
      </c>
      <c r="P34" s="181" t="s">
        <v>399</v>
      </c>
      <c r="Q34" s="32" t="s">
        <v>65</v>
      </c>
      <c r="R34" s="181" t="s">
        <v>400</v>
      </c>
      <c r="S34" s="32" t="s">
        <v>65</v>
      </c>
      <c r="T34" s="34" t="s">
        <v>401</v>
      </c>
      <c r="U34" s="186" t="s">
        <v>402</v>
      </c>
      <c r="V34" s="35" t="s">
        <v>357</v>
      </c>
      <c r="W34" s="36" t="s">
        <v>352</v>
      </c>
      <c r="X34" s="32" t="s">
        <v>353</v>
      </c>
      <c r="Y34" s="32" t="s">
        <v>353</v>
      </c>
      <c r="Z34" s="37" t="str">
        <f>+IFERROR(VLOOKUP(AA34,LISTAS!$C$2:$D$13,2,0)," ")</f>
        <v>BIENES DE LARGA DURACIÓN</v>
      </c>
      <c r="AA34" s="38" t="str">
        <f t="shared" si="13"/>
        <v>84</v>
      </c>
      <c r="AB34" s="59">
        <v>840103</v>
      </c>
      <c r="AC34" s="40" t="str">
        <f>+IFERROR(VLOOKUP(AB34,LISTAS!$A$9:$B$217,2,0)," ")</f>
        <v>Mobiliarios</v>
      </c>
      <c r="AD34" s="59" t="s">
        <v>370</v>
      </c>
      <c r="AE34" s="40" t="s">
        <v>369</v>
      </c>
      <c r="AF34" s="190">
        <v>1</v>
      </c>
      <c r="AG34" s="59" t="s">
        <v>476</v>
      </c>
      <c r="AH34" s="68">
        <v>225005.24</v>
      </c>
      <c r="AI34" s="59" t="s">
        <v>421</v>
      </c>
      <c r="AJ34" s="59" t="s">
        <v>48</v>
      </c>
      <c r="AK34" s="59" t="s">
        <v>477</v>
      </c>
      <c r="AL34" s="59" t="s">
        <v>424</v>
      </c>
      <c r="AM34" s="219">
        <v>225005.24</v>
      </c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127"/>
      <c r="DG34" s="134">
        <f t="shared" si="4"/>
        <v>225005.24</v>
      </c>
      <c r="DH34" s="43">
        <f t="shared" si="6"/>
        <v>0</v>
      </c>
      <c r="DI34" s="43">
        <f t="shared" si="7"/>
        <v>0</v>
      </c>
      <c r="DJ34" s="128">
        <f t="shared" si="8"/>
        <v>0</v>
      </c>
      <c r="DK34" s="273">
        <f t="shared" si="9"/>
        <v>0</v>
      </c>
      <c r="DL34" s="130">
        <f t="shared" si="10"/>
        <v>225005.24</v>
      </c>
      <c r="DM34" s="135">
        <f t="shared" si="11"/>
        <v>0</v>
      </c>
      <c r="DN34" s="130">
        <v>0</v>
      </c>
      <c r="DO34" s="43">
        <v>0</v>
      </c>
      <c r="DP34" s="43">
        <v>0</v>
      </c>
      <c r="DQ34" s="43">
        <v>0</v>
      </c>
      <c r="DR34" s="43">
        <v>0</v>
      </c>
      <c r="DS34" s="43">
        <v>0</v>
      </c>
      <c r="DT34" s="43">
        <v>0</v>
      </c>
      <c r="DU34" s="43">
        <v>0</v>
      </c>
      <c r="DV34" s="43">
        <v>0</v>
      </c>
      <c r="DW34" s="43">
        <v>0</v>
      </c>
      <c r="DX34" s="43">
        <v>225005.24</v>
      </c>
      <c r="DY34" s="43">
        <v>0</v>
      </c>
      <c r="DZ34" s="58">
        <f>SUM(DN34:DY34)</f>
        <v>225005.24</v>
      </c>
      <c r="EA34" s="45" t="str">
        <f t="shared" si="5"/>
        <v>CORRECTO</v>
      </c>
      <c r="EB34" s="45"/>
      <c r="EC34" s="47"/>
    </row>
    <row r="35" spans="1:133" ht="19.5" customHeight="1" x14ac:dyDescent="0.25">
      <c r="A35" s="24">
        <v>28</v>
      </c>
      <c r="B35" s="24">
        <v>2026</v>
      </c>
      <c r="C35" s="69" t="s">
        <v>62</v>
      </c>
      <c r="D35" s="59" t="s">
        <v>403</v>
      </c>
      <c r="E35" s="60" t="s">
        <v>64</v>
      </c>
      <c r="F35" s="70" t="s">
        <v>490</v>
      </c>
      <c r="G35" s="264" t="s">
        <v>404</v>
      </c>
      <c r="H35" s="180" t="s">
        <v>364</v>
      </c>
      <c r="I35" s="180" t="s">
        <v>358</v>
      </c>
      <c r="J35" s="180" t="s">
        <v>363</v>
      </c>
      <c r="K35" s="180" t="s">
        <v>362</v>
      </c>
      <c r="L35" s="116">
        <v>1701</v>
      </c>
      <c r="M35" s="54" t="s">
        <v>70</v>
      </c>
      <c r="N35" s="179" t="s">
        <v>358</v>
      </c>
      <c r="O35" s="32" t="s">
        <v>390</v>
      </c>
      <c r="P35" s="181" t="s">
        <v>416</v>
      </c>
      <c r="Q35" s="32" t="s">
        <v>65</v>
      </c>
      <c r="R35" s="185" t="s">
        <v>417</v>
      </c>
      <c r="S35" s="54" t="s">
        <v>65</v>
      </c>
      <c r="T35" s="56" t="s">
        <v>418</v>
      </c>
      <c r="U35" s="186" t="s">
        <v>419</v>
      </c>
      <c r="V35" s="35" t="s">
        <v>357</v>
      </c>
      <c r="W35" s="36" t="s">
        <v>352</v>
      </c>
      <c r="X35" s="32" t="s">
        <v>353</v>
      </c>
      <c r="Y35" s="32" t="s">
        <v>353</v>
      </c>
      <c r="Z35" s="37" t="str">
        <f>+IFERROR(VLOOKUP(AA35,LISTAS!$C$2:$D$13,2,0)," ")</f>
        <v>BIENES DE LARGA DURACIÓN</v>
      </c>
      <c r="AA35" s="38" t="str">
        <f t="shared" si="13"/>
        <v>84</v>
      </c>
      <c r="AB35" s="59">
        <v>840107</v>
      </c>
      <c r="AC35" s="40" t="str">
        <f>+IFERROR(VLOOKUP(AB35,LISTAS!$A$9:$B$217,2,0)," ")</f>
        <v>Equipos Sistemas y Paquetes Informaticos</v>
      </c>
      <c r="AD35" s="59" t="s">
        <v>370</v>
      </c>
      <c r="AE35" s="40" t="s">
        <v>369</v>
      </c>
      <c r="AF35" s="190">
        <v>66</v>
      </c>
      <c r="AG35" s="59" t="s">
        <v>482</v>
      </c>
      <c r="AH35" s="68">
        <v>594000</v>
      </c>
      <c r="AI35" s="59" t="s">
        <v>421</v>
      </c>
      <c r="AJ35" s="59" t="s">
        <v>48</v>
      </c>
      <c r="AK35" s="59" t="s">
        <v>477</v>
      </c>
      <c r="AL35" s="59" t="s">
        <v>424</v>
      </c>
      <c r="AM35" s="219">
        <v>594000</v>
      </c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127"/>
      <c r="DG35" s="134">
        <f t="shared" si="4"/>
        <v>594000</v>
      </c>
      <c r="DH35" s="43">
        <f t="shared" si="6"/>
        <v>0</v>
      </c>
      <c r="DI35" s="43">
        <f t="shared" si="7"/>
        <v>0</v>
      </c>
      <c r="DJ35" s="128">
        <f t="shared" si="8"/>
        <v>0</v>
      </c>
      <c r="DK35" s="273">
        <f t="shared" si="9"/>
        <v>0</v>
      </c>
      <c r="DL35" s="130">
        <f t="shared" si="10"/>
        <v>594000</v>
      </c>
      <c r="DM35" s="135">
        <f t="shared" si="11"/>
        <v>0</v>
      </c>
      <c r="DN35" s="130">
        <v>0</v>
      </c>
      <c r="DO35" s="43">
        <v>0</v>
      </c>
      <c r="DP35" s="43">
        <v>297000</v>
      </c>
      <c r="DQ35" s="43">
        <v>0</v>
      </c>
      <c r="DR35" s="43">
        <v>0</v>
      </c>
      <c r="DS35" s="43">
        <v>0</v>
      </c>
      <c r="DT35" s="43">
        <v>0</v>
      </c>
      <c r="DU35" s="43">
        <v>0</v>
      </c>
      <c r="DV35" s="43">
        <v>0</v>
      </c>
      <c r="DW35" s="43">
        <v>297000</v>
      </c>
      <c r="DX35" s="43">
        <v>0</v>
      </c>
      <c r="DY35" s="43">
        <v>0</v>
      </c>
      <c r="DZ35" s="58">
        <f t="shared" si="14"/>
        <v>594000</v>
      </c>
      <c r="EA35" s="45" t="str">
        <f t="shared" si="5"/>
        <v>CORRECTO</v>
      </c>
      <c r="EB35" s="45"/>
      <c r="EC35" s="47"/>
    </row>
    <row r="36" spans="1:133" ht="19.5" customHeight="1" x14ac:dyDescent="0.25">
      <c r="A36" s="48">
        <v>29</v>
      </c>
      <c r="B36" s="24">
        <v>2026</v>
      </c>
      <c r="C36" s="34" t="s">
        <v>62</v>
      </c>
      <c r="D36" s="59" t="s">
        <v>403</v>
      </c>
      <c r="E36" s="60" t="s">
        <v>64</v>
      </c>
      <c r="F36" s="70" t="s">
        <v>491</v>
      </c>
      <c r="G36" s="264" t="s">
        <v>405</v>
      </c>
      <c r="H36" s="180" t="s">
        <v>364</v>
      </c>
      <c r="I36" s="180" t="s">
        <v>358</v>
      </c>
      <c r="J36" s="180" t="s">
        <v>363</v>
      </c>
      <c r="K36" s="180" t="s">
        <v>362</v>
      </c>
      <c r="L36" s="116">
        <v>1701</v>
      </c>
      <c r="M36" s="54" t="s">
        <v>70</v>
      </c>
      <c r="N36" s="179" t="s">
        <v>358</v>
      </c>
      <c r="O36" s="32" t="s">
        <v>390</v>
      </c>
      <c r="P36" s="181" t="s">
        <v>416</v>
      </c>
      <c r="Q36" s="32" t="s">
        <v>65</v>
      </c>
      <c r="R36" s="185" t="s">
        <v>417</v>
      </c>
      <c r="S36" s="54" t="s">
        <v>65</v>
      </c>
      <c r="T36" s="56" t="s">
        <v>418</v>
      </c>
      <c r="U36" s="186" t="s">
        <v>419</v>
      </c>
      <c r="V36" s="35" t="s">
        <v>357</v>
      </c>
      <c r="W36" s="36" t="s">
        <v>352</v>
      </c>
      <c r="X36" s="32" t="s">
        <v>353</v>
      </c>
      <c r="Y36" s="32" t="s">
        <v>353</v>
      </c>
      <c r="Z36" s="37" t="str">
        <f>+IFERROR(VLOOKUP(AA36,LISTAS!$C$2:$D$13,2,0)," ")</f>
        <v>BIENES DE LARGA DURACIÓN</v>
      </c>
      <c r="AA36" s="38" t="str">
        <f t="shared" si="13"/>
        <v>84</v>
      </c>
      <c r="AB36" s="59">
        <v>840107</v>
      </c>
      <c r="AC36" s="40" t="str">
        <f>+IFERROR(VLOOKUP(AB36,LISTAS!$A$9:$B$217,2,0)," ")</f>
        <v>Equipos Sistemas y Paquetes Informaticos</v>
      </c>
      <c r="AD36" s="59" t="s">
        <v>370</v>
      </c>
      <c r="AE36" s="40" t="s">
        <v>369</v>
      </c>
      <c r="AF36" s="190">
        <v>2</v>
      </c>
      <c r="AG36" s="59" t="s">
        <v>482</v>
      </c>
      <c r="AH36" s="68">
        <v>18000</v>
      </c>
      <c r="AI36" s="59" t="s">
        <v>421</v>
      </c>
      <c r="AJ36" s="59" t="s">
        <v>48</v>
      </c>
      <c r="AK36" s="59" t="s">
        <v>477</v>
      </c>
      <c r="AL36" s="59" t="s">
        <v>424</v>
      </c>
      <c r="AM36" s="219">
        <v>18000</v>
      </c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127"/>
      <c r="DG36" s="134">
        <f t="shared" si="4"/>
        <v>18000</v>
      </c>
      <c r="DH36" s="43">
        <f t="shared" si="6"/>
        <v>0</v>
      </c>
      <c r="DI36" s="43">
        <f t="shared" si="7"/>
        <v>0</v>
      </c>
      <c r="DJ36" s="128">
        <f t="shared" si="8"/>
        <v>0</v>
      </c>
      <c r="DK36" s="273">
        <f t="shared" si="9"/>
        <v>0</v>
      </c>
      <c r="DL36" s="130">
        <f t="shared" si="10"/>
        <v>18000</v>
      </c>
      <c r="DM36" s="135">
        <f t="shared" si="11"/>
        <v>0</v>
      </c>
      <c r="DN36" s="130">
        <v>0</v>
      </c>
      <c r="DO36" s="43">
        <v>0</v>
      </c>
      <c r="DP36" s="43">
        <v>9000</v>
      </c>
      <c r="DQ36" s="43">
        <v>0</v>
      </c>
      <c r="DR36" s="43">
        <v>0</v>
      </c>
      <c r="DS36" s="43">
        <v>0</v>
      </c>
      <c r="DT36" s="43">
        <v>0</v>
      </c>
      <c r="DU36" s="43">
        <v>0</v>
      </c>
      <c r="DV36" s="43">
        <v>0</v>
      </c>
      <c r="DW36" s="43">
        <v>9000</v>
      </c>
      <c r="DX36" s="43">
        <v>0</v>
      </c>
      <c r="DY36" s="43">
        <v>0</v>
      </c>
      <c r="DZ36" s="58">
        <f t="shared" si="14"/>
        <v>18000</v>
      </c>
      <c r="EA36" s="45" t="str">
        <f t="shared" si="5"/>
        <v>CORRECTO</v>
      </c>
      <c r="EB36" s="45"/>
      <c r="EC36" s="47"/>
    </row>
    <row r="37" spans="1:133" ht="19.5" customHeight="1" x14ac:dyDescent="0.25">
      <c r="A37" s="48">
        <v>30</v>
      </c>
      <c r="B37" s="24">
        <v>2026</v>
      </c>
      <c r="C37" s="34" t="s">
        <v>62</v>
      </c>
      <c r="D37" s="59" t="s">
        <v>403</v>
      </c>
      <c r="E37" s="60" t="s">
        <v>64</v>
      </c>
      <c r="F37" s="70" t="s">
        <v>492</v>
      </c>
      <c r="G37" s="264" t="s">
        <v>406</v>
      </c>
      <c r="H37" s="180" t="s">
        <v>364</v>
      </c>
      <c r="I37" s="180" t="s">
        <v>358</v>
      </c>
      <c r="J37" s="180" t="s">
        <v>363</v>
      </c>
      <c r="K37" s="180" t="s">
        <v>362</v>
      </c>
      <c r="L37" s="116">
        <v>1701</v>
      </c>
      <c r="M37" s="54" t="s">
        <v>70</v>
      </c>
      <c r="N37" s="179" t="s">
        <v>358</v>
      </c>
      <c r="O37" s="32" t="s">
        <v>390</v>
      </c>
      <c r="P37" s="181" t="s">
        <v>416</v>
      </c>
      <c r="Q37" s="32" t="s">
        <v>65</v>
      </c>
      <c r="R37" s="185" t="s">
        <v>417</v>
      </c>
      <c r="S37" s="54" t="s">
        <v>65</v>
      </c>
      <c r="T37" s="56" t="s">
        <v>418</v>
      </c>
      <c r="U37" s="186" t="s">
        <v>419</v>
      </c>
      <c r="V37" s="35" t="s">
        <v>357</v>
      </c>
      <c r="W37" s="36" t="s">
        <v>352</v>
      </c>
      <c r="X37" s="32" t="s">
        <v>353</v>
      </c>
      <c r="Y37" s="32" t="s">
        <v>353</v>
      </c>
      <c r="Z37" s="37" t="str">
        <f>+IFERROR(VLOOKUP(AA37,LISTAS!$C$2:$D$13,2,0)," ")</f>
        <v>BIENES DE LARGA DURACIÓN</v>
      </c>
      <c r="AA37" s="38" t="str">
        <f t="shared" si="13"/>
        <v>84</v>
      </c>
      <c r="AB37" s="59">
        <v>840107</v>
      </c>
      <c r="AC37" s="40" t="str">
        <f>+IFERROR(VLOOKUP(AB37,LISTAS!$A$9:$B$217,2,0)," ")</f>
        <v>Equipos Sistemas y Paquetes Informaticos</v>
      </c>
      <c r="AD37" s="59" t="s">
        <v>370</v>
      </c>
      <c r="AE37" s="40" t="s">
        <v>369</v>
      </c>
      <c r="AF37" s="190">
        <v>1</v>
      </c>
      <c r="AG37" s="59" t="s">
        <v>482</v>
      </c>
      <c r="AH37" s="68">
        <v>173000</v>
      </c>
      <c r="AI37" s="59" t="s">
        <v>421</v>
      </c>
      <c r="AJ37" s="59" t="s">
        <v>48</v>
      </c>
      <c r="AK37" s="59" t="s">
        <v>477</v>
      </c>
      <c r="AL37" s="59" t="s">
        <v>424</v>
      </c>
      <c r="AM37" s="219">
        <v>173000</v>
      </c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127"/>
      <c r="DG37" s="134">
        <f t="shared" si="4"/>
        <v>173000</v>
      </c>
      <c r="DH37" s="43">
        <f t="shared" si="6"/>
        <v>0</v>
      </c>
      <c r="DI37" s="43">
        <f t="shared" si="7"/>
        <v>0</v>
      </c>
      <c r="DJ37" s="128">
        <f t="shared" si="8"/>
        <v>0</v>
      </c>
      <c r="DK37" s="273">
        <f t="shared" si="9"/>
        <v>0</v>
      </c>
      <c r="DL37" s="130">
        <f t="shared" si="10"/>
        <v>173000</v>
      </c>
      <c r="DM37" s="135">
        <f t="shared" si="11"/>
        <v>0</v>
      </c>
      <c r="DN37" s="130">
        <v>0</v>
      </c>
      <c r="DO37" s="43">
        <v>0</v>
      </c>
      <c r="DP37" s="43">
        <v>86500</v>
      </c>
      <c r="DQ37" s="43">
        <v>0</v>
      </c>
      <c r="DR37" s="43">
        <v>0</v>
      </c>
      <c r="DS37" s="43">
        <v>0</v>
      </c>
      <c r="DT37" s="43">
        <v>0</v>
      </c>
      <c r="DU37" s="43">
        <v>0</v>
      </c>
      <c r="DV37" s="43">
        <v>0</v>
      </c>
      <c r="DW37" s="43">
        <v>86500</v>
      </c>
      <c r="DX37" s="43">
        <v>0</v>
      </c>
      <c r="DY37" s="43">
        <v>0</v>
      </c>
      <c r="DZ37" s="58">
        <f t="shared" si="14"/>
        <v>173000</v>
      </c>
      <c r="EA37" s="45" t="str">
        <f t="shared" si="5"/>
        <v>CORRECTO</v>
      </c>
      <c r="EB37" s="45"/>
      <c r="EC37" s="47"/>
    </row>
    <row r="38" spans="1:133" ht="19.5" customHeight="1" x14ac:dyDescent="0.25">
      <c r="A38" s="24">
        <v>31</v>
      </c>
      <c r="B38" s="24">
        <v>2026</v>
      </c>
      <c r="C38" s="34" t="s">
        <v>62</v>
      </c>
      <c r="D38" s="59" t="s">
        <v>403</v>
      </c>
      <c r="E38" s="60" t="s">
        <v>64</v>
      </c>
      <c r="F38" s="70" t="s">
        <v>493</v>
      </c>
      <c r="G38" s="264" t="s">
        <v>407</v>
      </c>
      <c r="H38" s="180" t="s">
        <v>364</v>
      </c>
      <c r="I38" s="180" t="s">
        <v>358</v>
      </c>
      <c r="J38" s="180" t="s">
        <v>363</v>
      </c>
      <c r="K38" s="180" t="s">
        <v>362</v>
      </c>
      <c r="L38" s="116">
        <v>1701</v>
      </c>
      <c r="M38" s="54" t="s">
        <v>70</v>
      </c>
      <c r="N38" s="179" t="s">
        <v>358</v>
      </c>
      <c r="O38" s="32" t="s">
        <v>390</v>
      </c>
      <c r="P38" s="181" t="s">
        <v>416</v>
      </c>
      <c r="Q38" s="32" t="s">
        <v>65</v>
      </c>
      <c r="R38" s="185" t="s">
        <v>417</v>
      </c>
      <c r="S38" s="54" t="s">
        <v>65</v>
      </c>
      <c r="T38" s="56" t="s">
        <v>418</v>
      </c>
      <c r="U38" s="186" t="s">
        <v>419</v>
      </c>
      <c r="V38" s="35" t="s">
        <v>357</v>
      </c>
      <c r="W38" s="36" t="s">
        <v>352</v>
      </c>
      <c r="X38" s="32" t="s">
        <v>353</v>
      </c>
      <c r="Y38" s="32" t="s">
        <v>353</v>
      </c>
      <c r="Z38" s="37" t="str">
        <f>+IFERROR(VLOOKUP(AA38,LISTAS!$C$2:$D$13,2,0)," ")</f>
        <v>BIENES DE LARGA DURACIÓN</v>
      </c>
      <c r="AA38" s="38" t="str">
        <f t="shared" si="13"/>
        <v>84</v>
      </c>
      <c r="AB38" s="59">
        <v>840107</v>
      </c>
      <c r="AC38" s="40" t="str">
        <f>+IFERROR(VLOOKUP(AB38,LISTAS!$A$9:$B$217,2,0)," ")</f>
        <v>Equipos Sistemas y Paquetes Informaticos</v>
      </c>
      <c r="AD38" s="59" t="s">
        <v>370</v>
      </c>
      <c r="AE38" s="40" t="s">
        <v>369</v>
      </c>
      <c r="AF38" s="190">
        <v>4</v>
      </c>
      <c r="AG38" s="59" t="s">
        <v>482</v>
      </c>
      <c r="AH38" s="68">
        <v>81378</v>
      </c>
      <c r="AI38" s="59" t="s">
        <v>421</v>
      </c>
      <c r="AJ38" s="59" t="s">
        <v>48</v>
      </c>
      <c r="AK38" s="59" t="s">
        <v>477</v>
      </c>
      <c r="AL38" s="59" t="s">
        <v>424</v>
      </c>
      <c r="AM38" s="219">
        <v>81378</v>
      </c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127"/>
      <c r="DG38" s="134">
        <f t="shared" si="4"/>
        <v>81378</v>
      </c>
      <c r="DH38" s="43">
        <f t="shared" si="6"/>
        <v>0</v>
      </c>
      <c r="DI38" s="43">
        <f t="shared" si="7"/>
        <v>0</v>
      </c>
      <c r="DJ38" s="128">
        <f t="shared" si="8"/>
        <v>0</v>
      </c>
      <c r="DK38" s="273">
        <f t="shared" si="9"/>
        <v>0</v>
      </c>
      <c r="DL38" s="130">
        <f t="shared" si="10"/>
        <v>81378</v>
      </c>
      <c r="DM38" s="135">
        <f t="shared" si="11"/>
        <v>0</v>
      </c>
      <c r="DN38" s="130">
        <v>0</v>
      </c>
      <c r="DO38" s="43">
        <v>0</v>
      </c>
      <c r="DP38" s="43">
        <v>40689</v>
      </c>
      <c r="DQ38" s="43">
        <v>0</v>
      </c>
      <c r="DR38" s="43">
        <v>0</v>
      </c>
      <c r="DS38" s="43">
        <v>0</v>
      </c>
      <c r="DT38" s="43">
        <v>0</v>
      </c>
      <c r="DU38" s="43">
        <v>0</v>
      </c>
      <c r="DV38" s="43">
        <v>0</v>
      </c>
      <c r="DW38" s="43">
        <v>40689</v>
      </c>
      <c r="DX38" s="43">
        <v>0</v>
      </c>
      <c r="DY38" s="43">
        <v>0</v>
      </c>
      <c r="DZ38" s="58">
        <f t="shared" si="14"/>
        <v>81378</v>
      </c>
      <c r="EA38" s="45" t="str">
        <f t="shared" si="5"/>
        <v>CORRECTO</v>
      </c>
      <c r="EB38" s="45"/>
      <c r="EC38" s="47"/>
    </row>
    <row r="39" spans="1:133" ht="19.5" customHeight="1" x14ac:dyDescent="0.25">
      <c r="A39" s="48">
        <v>32</v>
      </c>
      <c r="B39" s="24">
        <v>2026</v>
      </c>
      <c r="C39" s="34" t="s">
        <v>62</v>
      </c>
      <c r="D39" s="59" t="s">
        <v>403</v>
      </c>
      <c r="E39" s="60" t="s">
        <v>64</v>
      </c>
      <c r="F39" s="70" t="s">
        <v>494</v>
      </c>
      <c r="G39" s="264" t="s">
        <v>408</v>
      </c>
      <c r="H39" s="180" t="s">
        <v>364</v>
      </c>
      <c r="I39" s="180" t="s">
        <v>358</v>
      </c>
      <c r="J39" s="180" t="s">
        <v>363</v>
      </c>
      <c r="K39" s="180" t="s">
        <v>362</v>
      </c>
      <c r="L39" s="116">
        <v>1701</v>
      </c>
      <c r="M39" s="54" t="s">
        <v>70</v>
      </c>
      <c r="N39" s="179" t="s">
        <v>358</v>
      </c>
      <c r="O39" s="32" t="s">
        <v>390</v>
      </c>
      <c r="P39" s="181" t="s">
        <v>416</v>
      </c>
      <c r="Q39" s="32" t="s">
        <v>65</v>
      </c>
      <c r="R39" s="185" t="s">
        <v>417</v>
      </c>
      <c r="S39" s="54" t="s">
        <v>65</v>
      </c>
      <c r="T39" s="56" t="s">
        <v>418</v>
      </c>
      <c r="U39" s="186" t="s">
        <v>419</v>
      </c>
      <c r="V39" s="35" t="s">
        <v>357</v>
      </c>
      <c r="W39" s="36" t="s">
        <v>352</v>
      </c>
      <c r="X39" s="32" t="s">
        <v>353</v>
      </c>
      <c r="Y39" s="32" t="s">
        <v>353</v>
      </c>
      <c r="Z39" s="37" t="str">
        <f>+IFERROR(VLOOKUP(AA39,LISTAS!$C$2:$D$13,2,0)," ")</f>
        <v>BIENES DE LARGA DURACIÓN</v>
      </c>
      <c r="AA39" s="38" t="str">
        <f t="shared" si="13"/>
        <v>84</v>
      </c>
      <c r="AB39" s="59">
        <v>840107</v>
      </c>
      <c r="AC39" s="40" t="str">
        <f>+IFERROR(VLOOKUP(AB39,LISTAS!$A$9:$B$217,2,0)," ")</f>
        <v>Equipos Sistemas y Paquetes Informaticos</v>
      </c>
      <c r="AD39" s="59" t="s">
        <v>370</v>
      </c>
      <c r="AE39" s="40" t="s">
        <v>369</v>
      </c>
      <c r="AF39" s="190">
        <v>16</v>
      </c>
      <c r="AG39" s="59" t="s">
        <v>483</v>
      </c>
      <c r="AH39" s="68">
        <v>78400</v>
      </c>
      <c r="AI39" s="59" t="s">
        <v>421</v>
      </c>
      <c r="AJ39" s="59" t="s">
        <v>48</v>
      </c>
      <c r="AK39" s="59" t="s">
        <v>477</v>
      </c>
      <c r="AL39" s="59" t="s">
        <v>424</v>
      </c>
      <c r="AM39" s="219">
        <v>78400</v>
      </c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127"/>
      <c r="DG39" s="134">
        <f t="shared" si="4"/>
        <v>78400</v>
      </c>
      <c r="DH39" s="43">
        <f t="shared" si="6"/>
        <v>0</v>
      </c>
      <c r="DI39" s="43">
        <f t="shared" si="7"/>
        <v>0</v>
      </c>
      <c r="DJ39" s="128">
        <f t="shared" si="8"/>
        <v>0</v>
      </c>
      <c r="DK39" s="273">
        <f t="shared" si="9"/>
        <v>0</v>
      </c>
      <c r="DL39" s="130">
        <f t="shared" si="10"/>
        <v>78400</v>
      </c>
      <c r="DM39" s="135">
        <f t="shared" si="11"/>
        <v>0</v>
      </c>
      <c r="DN39" s="130">
        <v>0</v>
      </c>
      <c r="DO39" s="43">
        <v>0</v>
      </c>
      <c r="DP39" s="43">
        <v>39200</v>
      </c>
      <c r="DQ39" s="43">
        <v>0</v>
      </c>
      <c r="DR39" s="43">
        <v>0</v>
      </c>
      <c r="DS39" s="43">
        <v>0</v>
      </c>
      <c r="DT39" s="43">
        <v>0</v>
      </c>
      <c r="DU39" s="43">
        <v>0</v>
      </c>
      <c r="DV39" s="43">
        <v>0</v>
      </c>
      <c r="DW39" s="43">
        <v>39200</v>
      </c>
      <c r="DX39" s="43">
        <v>0</v>
      </c>
      <c r="DY39" s="43">
        <v>0</v>
      </c>
      <c r="DZ39" s="58">
        <f t="shared" si="14"/>
        <v>78400</v>
      </c>
      <c r="EA39" s="45" t="str">
        <f t="shared" si="5"/>
        <v>CORRECTO</v>
      </c>
      <c r="EB39" s="45"/>
      <c r="EC39" s="47"/>
    </row>
    <row r="40" spans="1:133" ht="19.5" customHeight="1" x14ac:dyDescent="0.25">
      <c r="A40" s="48">
        <v>33</v>
      </c>
      <c r="B40" s="24">
        <v>2026</v>
      </c>
      <c r="C40" s="34" t="s">
        <v>62</v>
      </c>
      <c r="D40" s="59" t="s">
        <v>403</v>
      </c>
      <c r="E40" s="60" t="s">
        <v>64</v>
      </c>
      <c r="F40" s="70" t="s">
        <v>495</v>
      </c>
      <c r="G40" s="264" t="s">
        <v>409</v>
      </c>
      <c r="H40" s="180" t="s">
        <v>364</v>
      </c>
      <c r="I40" s="180" t="s">
        <v>358</v>
      </c>
      <c r="J40" s="180" t="s">
        <v>363</v>
      </c>
      <c r="K40" s="180" t="s">
        <v>362</v>
      </c>
      <c r="L40" s="116">
        <v>1701</v>
      </c>
      <c r="M40" s="54" t="s">
        <v>70</v>
      </c>
      <c r="N40" s="179" t="s">
        <v>358</v>
      </c>
      <c r="O40" s="32" t="s">
        <v>390</v>
      </c>
      <c r="P40" s="181" t="s">
        <v>416</v>
      </c>
      <c r="Q40" s="32" t="s">
        <v>65</v>
      </c>
      <c r="R40" s="185" t="s">
        <v>417</v>
      </c>
      <c r="S40" s="54" t="s">
        <v>65</v>
      </c>
      <c r="T40" s="56" t="s">
        <v>418</v>
      </c>
      <c r="U40" s="186" t="s">
        <v>419</v>
      </c>
      <c r="V40" s="35" t="s">
        <v>357</v>
      </c>
      <c r="W40" s="36" t="s">
        <v>352</v>
      </c>
      <c r="X40" s="32" t="s">
        <v>353</v>
      </c>
      <c r="Y40" s="32" t="s">
        <v>353</v>
      </c>
      <c r="Z40" s="37" t="str">
        <f>+IFERROR(VLOOKUP(AA40,LISTAS!$C$2:$D$13,2,0)," ")</f>
        <v>BIENES DE LARGA DURACIÓN</v>
      </c>
      <c r="AA40" s="38" t="str">
        <f t="shared" si="13"/>
        <v>84</v>
      </c>
      <c r="AB40" s="59">
        <v>840107</v>
      </c>
      <c r="AC40" s="40" t="str">
        <f>+IFERROR(VLOOKUP(AB40,LISTAS!$A$9:$B$217,2,0)," ")</f>
        <v>Equipos Sistemas y Paquetes Informaticos</v>
      </c>
      <c r="AD40" s="59" t="s">
        <v>370</v>
      </c>
      <c r="AE40" s="40" t="s">
        <v>369</v>
      </c>
      <c r="AF40" s="190">
        <v>1</v>
      </c>
      <c r="AG40" s="59" t="s">
        <v>483</v>
      </c>
      <c r="AH40" s="68">
        <v>254900</v>
      </c>
      <c r="AI40" s="59" t="s">
        <v>421</v>
      </c>
      <c r="AJ40" s="59" t="s">
        <v>48</v>
      </c>
      <c r="AK40" s="59" t="s">
        <v>477</v>
      </c>
      <c r="AL40" s="59" t="s">
        <v>424</v>
      </c>
      <c r="AM40" s="219">
        <v>254900</v>
      </c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127"/>
      <c r="DG40" s="134">
        <f t="shared" si="4"/>
        <v>254900</v>
      </c>
      <c r="DH40" s="43">
        <f t="shared" si="6"/>
        <v>0</v>
      </c>
      <c r="DI40" s="43">
        <f t="shared" si="7"/>
        <v>0</v>
      </c>
      <c r="DJ40" s="128">
        <f t="shared" si="8"/>
        <v>0</v>
      </c>
      <c r="DK40" s="273">
        <f t="shared" si="9"/>
        <v>0</v>
      </c>
      <c r="DL40" s="130">
        <f t="shared" si="10"/>
        <v>254900</v>
      </c>
      <c r="DM40" s="135">
        <f t="shared" si="11"/>
        <v>0</v>
      </c>
      <c r="DN40" s="130">
        <v>0</v>
      </c>
      <c r="DO40" s="43">
        <v>0</v>
      </c>
      <c r="DP40" s="43">
        <v>127450</v>
      </c>
      <c r="DQ40" s="43">
        <v>0</v>
      </c>
      <c r="DR40" s="43">
        <v>0</v>
      </c>
      <c r="DS40" s="43">
        <v>0</v>
      </c>
      <c r="DT40" s="43">
        <v>0</v>
      </c>
      <c r="DU40" s="43">
        <v>0</v>
      </c>
      <c r="DV40" s="43">
        <v>0</v>
      </c>
      <c r="DW40" s="43">
        <v>127450</v>
      </c>
      <c r="DX40" s="43">
        <v>0</v>
      </c>
      <c r="DY40" s="43">
        <v>0</v>
      </c>
      <c r="DZ40" s="58">
        <f t="shared" si="14"/>
        <v>254900</v>
      </c>
      <c r="EA40" s="45" t="str">
        <f t="shared" si="5"/>
        <v>CORRECTO</v>
      </c>
      <c r="EB40" s="45"/>
      <c r="EC40" s="47"/>
    </row>
    <row r="41" spans="1:133" ht="19.5" customHeight="1" x14ac:dyDescent="0.25">
      <c r="A41" s="24">
        <v>34</v>
      </c>
      <c r="B41" s="24">
        <v>2026</v>
      </c>
      <c r="C41" s="34" t="s">
        <v>62</v>
      </c>
      <c r="D41" s="59" t="s">
        <v>403</v>
      </c>
      <c r="E41" s="60" t="s">
        <v>64</v>
      </c>
      <c r="F41" s="70" t="s">
        <v>496</v>
      </c>
      <c r="G41" s="264" t="s">
        <v>410</v>
      </c>
      <c r="H41" s="180" t="s">
        <v>364</v>
      </c>
      <c r="I41" s="180" t="s">
        <v>358</v>
      </c>
      <c r="J41" s="180" t="s">
        <v>363</v>
      </c>
      <c r="K41" s="180" t="s">
        <v>362</v>
      </c>
      <c r="L41" s="116">
        <v>1701</v>
      </c>
      <c r="M41" s="54" t="s">
        <v>70</v>
      </c>
      <c r="N41" s="179" t="s">
        <v>358</v>
      </c>
      <c r="O41" s="32" t="s">
        <v>390</v>
      </c>
      <c r="P41" s="181" t="s">
        <v>416</v>
      </c>
      <c r="Q41" s="32" t="s">
        <v>65</v>
      </c>
      <c r="R41" s="185" t="s">
        <v>417</v>
      </c>
      <c r="S41" s="54" t="s">
        <v>65</v>
      </c>
      <c r="T41" s="56" t="s">
        <v>418</v>
      </c>
      <c r="U41" s="186" t="s">
        <v>419</v>
      </c>
      <c r="V41" s="35" t="s">
        <v>357</v>
      </c>
      <c r="W41" s="36" t="s">
        <v>352</v>
      </c>
      <c r="X41" s="32" t="s">
        <v>353</v>
      </c>
      <c r="Y41" s="32" t="s">
        <v>353</v>
      </c>
      <c r="Z41" s="37" t="str">
        <f>+IFERROR(VLOOKUP(AA41,LISTAS!$C$2:$D$13,2,0)," ")</f>
        <v>BIENES DE LARGA DURACIÓN</v>
      </c>
      <c r="AA41" s="38" t="str">
        <f t="shared" si="13"/>
        <v>84</v>
      </c>
      <c r="AB41" s="59">
        <v>840107</v>
      </c>
      <c r="AC41" s="40" t="str">
        <f>+IFERROR(VLOOKUP(AB41,LISTAS!$A$9:$B$217,2,0)," ")</f>
        <v>Equipos Sistemas y Paquetes Informaticos</v>
      </c>
      <c r="AD41" s="59" t="s">
        <v>370</v>
      </c>
      <c r="AE41" s="40" t="s">
        <v>369</v>
      </c>
      <c r="AF41" s="190">
        <v>6</v>
      </c>
      <c r="AG41" s="59" t="s">
        <v>484</v>
      </c>
      <c r="AH41" s="68">
        <v>89820</v>
      </c>
      <c r="AI41" s="59" t="s">
        <v>421</v>
      </c>
      <c r="AJ41" s="59" t="s">
        <v>48</v>
      </c>
      <c r="AK41" s="59" t="s">
        <v>477</v>
      </c>
      <c r="AL41" s="59" t="s">
        <v>424</v>
      </c>
      <c r="AM41" s="219">
        <v>89820</v>
      </c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127"/>
      <c r="DG41" s="134">
        <f t="shared" si="4"/>
        <v>89820</v>
      </c>
      <c r="DH41" s="43">
        <f t="shared" si="6"/>
        <v>0</v>
      </c>
      <c r="DI41" s="43">
        <f t="shared" si="7"/>
        <v>0</v>
      </c>
      <c r="DJ41" s="128">
        <f t="shared" si="8"/>
        <v>0</v>
      </c>
      <c r="DK41" s="273">
        <f t="shared" si="9"/>
        <v>0</v>
      </c>
      <c r="DL41" s="130">
        <f t="shared" si="10"/>
        <v>89820</v>
      </c>
      <c r="DM41" s="135">
        <f t="shared" si="11"/>
        <v>0</v>
      </c>
      <c r="DN41" s="130">
        <v>0</v>
      </c>
      <c r="DO41" s="43">
        <v>0</v>
      </c>
      <c r="DP41" s="43">
        <v>44910</v>
      </c>
      <c r="DQ41" s="43">
        <v>0</v>
      </c>
      <c r="DR41" s="43">
        <v>0</v>
      </c>
      <c r="DS41" s="43">
        <v>0</v>
      </c>
      <c r="DT41" s="43">
        <v>0</v>
      </c>
      <c r="DU41" s="43">
        <v>0</v>
      </c>
      <c r="DV41" s="43">
        <v>0</v>
      </c>
      <c r="DW41" s="43">
        <v>44910</v>
      </c>
      <c r="DX41" s="43">
        <v>0</v>
      </c>
      <c r="DY41" s="43">
        <v>0</v>
      </c>
      <c r="DZ41" s="58">
        <f t="shared" si="14"/>
        <v>89820</v>
      </c>
      <c r="EA41" s="45" t="str">
        <f t="shared" si="5"/>
        <v>CORRECTO</v>
      </c>
      <c r="EB41" s="45"/>
      <c r="EC41" s="47"/>
    </row>
    <row r="42" spans="1:133" ht="19.5" customHeight="1" x14ac:dyDescent="0.25">
      <c r="A42" s="48">
        <v>35</v>
      </c>
      <c r="B42" s="24">
        <v>2026</v>
      </c>
      <c r="C42" s="34" t="s">
        <v>62</v>
      </c>
      <c r="D42" s="59" t="s">
        <v>403</v>
      </c>
      <c r="E42" s="60" t="s">
        <v>64</v>
      </c>
      <c r="F42" s="70" t="s">
        <v>497</v>
      </c>
      <c r="G42" s="264" t="s">
        <v>411</v>
      </c>
      <c r="H42" s="180" t="s">
        <v>364</v>
      </c>
      <c r="I42" s="180" t="s">
        <v>358</v>
      </c>
      <c r="J42" s="180" t="s">
        <v>363</v>
      </c>
      <c r="K42" s="180" t="s">
        <v>362</v>
      </c>
      <c r="L42" s="116">
        <v>1701</v>
      </c>
      <c r="M42" s="54" t="s">
        <v>70</v>
      </c>
      <c r="N42" s="179" t="s">
        <v>358</v>
      </c>
      <c r="O42" s="32" t="s">
        <v>390</v>
      </c>
      <c r="P42" s="181" t="s">
        <v>416</v>
      </c>
      <c r="Q42" s="32" t="s">
        <v>65</v>
      </c>
      <c r="R42" s="185" t="s">
        <v>417</v>
      </c>
      <c r="S42" s="54" t="s">
        <v>65</v>
      </c>
      <c r="T42" s="56" t="s">
        <v>418</v>
      </c>
      <c r="U42" s="186" t="s">
        <v>419</v>
      </c>
      <c r="V42" s="35" t="s">
        <v>357</v>
      </c>
      <c r="W42" s="36" t="s">
        <v>352</v>
      </c>
      <c r="X42" s="32" t="s">
        <v>353</v>
      </c>
      <c r="Y42" s="32" t="s">
        <v>353</v>
      </c>
      <c r="Z42" s="37" t="str">
        <f>+IFERROR(VLOOKUP(AA42,LISTAS!$C$2:$D$13,2,0)," ")</f>
        <v>BIENES DE LARGA DURACIÓN</v>
      </c>
      <c r="AA42" s="38" t="str">
        <f t="shared" si="13"/>
        <v>84</v>
      </c>
      <c r="AB42" s="59">
        <v>840107</v>
      </c>
      <c r="AC42" s="40" t="str">
        <f>+IFERROR(VLOOKUP(AB42,LISTAS!$A$9:$B$217,2,0)," ")</f>
        <v>Equipos Sistemas y Paquetes Informaticos</v>
      </c>
      <c r="AD42" s="59" t="s">
        <v>370</v>
      </c>
      <c r="AE42" s="40" t="s">
        <v>369</v>
      </c>
      <c r="AF42" s="190">
        <v>1</v>
      </c>
      <c r="AG42" s="59" t="s">
        <v>484</v>
      </c>
      <c r="AH42" s="68">
        <v>14970</v>
      </c>
      <c r="AI42" s="59" t="s">
        <v>421</v>
      </c>
      <c r="AJ42" s="59" t="s">
        <v>48</v>
      </c>
      <c r="AK42" s="59" t="s">
        <v>477</v>
      </c>
      <c r="AL42" s="59" t="s">
        <v>424</v>
      </c>
      <c r="AM42" s="219">
        <v>14970</v>
      </c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127"/>
      <c r="DG42" s="134">
        <f t="shared" si="4"/>
        <v>14970</v>
      </c>
      <c r="DH42" s="43">
        <f t="shared" si="6"/>
        <v>0</v>
      </c>
      <c r="DI42" s="43">
        <f t="shared" si="7"/>
        <v>0</v>
      </c>
      <c r="DJ42" s="128">
        <f t="shared" si="8"/>
        <v>0</v>
      </c>
      <c r="DK42" s="273">
        <f t="shared" si="9"/>
        <v>0</v>
      </c>
      <c r="DL42" s="130">
        <f t="shared" si="10"/>
        <v>14970</v>
      </c>
      <c r="DM42" s="135">
        <f t="shared" si="11"/>
        <v>0</v>
      </c>
      <c r="DN42" s="130">
        <v>0</v>
      </c>
      <c r="DO42" s="43">
        <v>0</v>
      </c>
      <c r="DP42" s="43">
        <v>7485</v>
      </c>
      <c r="DQ42" s="43">
        <v>0</v>
      </c>
      <c r="DR42" s="43">
        <v>0</v>
      </c>
      <c r="DS42" s="43">
        <v>0</v>
      </c>
      <c r="DT42" s="43">
        <v>0</v>
      </c>
      <c r="DU42" s="43">
        <v>0</v>
      </c>
      <c r="DV42" s="43">
        <v>0</v>
      </c>
      <c r="DW42" s="43">
        <v>7485</v>
      </c>
      <c r="DX42" s="43">
        <v>0</v>
      </c>
      <c r="DY42" s="43">
        <v>0</v>
      </c>
      <c r="DZ42" s="58">
        <f t="shared" si="14"/>
        <v>14970</v>
      </c>
      <c r="EA42" s="45" t="str">
        <f t="shared" si="5"/>
        <v>CORRECTO</v>
      </c>
      <c r="EB42" s="45"/>
      <c r="EC42" s="47"/>
    </row>
    <row r="43" spans="1:133" ht="19.5" customHeight="1" x14ac:dyDescent="0.25">
      <c r="A43" s="48">
        <v>36</v>
      </c>
      <c r="B43" s="24">
        <v>2026</v>
      </c>
      <c r="C43" s="34" t="s">
        <v>62</v>
      </c>
      <c r="D43" s="59" t="s">
        <v>403</v>
      </c>
      <c r="E43" s="60" t="s">
        <v>64</v>
      </c>
      <c r="F43" s="70" t="s">
        <v>498</v>
      </c>
      <c r="G43" s="264" t="s">
        <v>412</v>
      </c>
      <c r="H43" s="180" t="s">
        <v>364</v>
      </c>
      <c r="I43" s="180" t="s">
        <v>358</v>
      </c>
      <c r="J43" s="180" t="s">
        <v>363</v>
      </c>
      <c r="K43" s="180" t="s">
        <v>362</v>
      </c>
      <c r="L43" s="116">
        <v>1701</v>
      </c>
      <c r="M43" s="54" t="s">
        <v>70</v>
      </c>
      <c r="N43" s="179" t="s">
        <v>358</v>
      </c>
      <c r="O43" s="32" t="s">
        <v>390</v>
      </c>
      <c r="P43" s="181" t="s">
        <v>416</v>
      </c>
      <c r="Q43" s="32" t="s">
        <v>65</v>
      </c>
      <c r="R43" s="185" t="s">
        <v>417</v>
      </c>
      <c r="S43" s="54" t="s">
        <v>65</v>
      </c>
      <c r="T43" s="56" t="s">
        <v>418</v>
      </c>
      <c r="U43" s="186" t="s">
        <v>419</v>
      </c>
      <c r="V43" s="35" t="s">
        <v>357</v>
      </c>
      <c r="W43" s="36" t="s">
        <v>352</v>
      </c>
      <c r="X43" s="32" t="s">
        <v>353</v>
      </c>
      <c r="Y43" s="32" t="s">
        <v>353</v>
      </c>
      <c r="Z43" s="37" t="str">
        <f>+IFERROR(VLOOKUP(AA43,LISTAS!$C$2:$D$13,2,0)," ")</f>
        <v>BIENES DE LARGA DURACIÓN</v>
      </c>
      <c r="AA43" s="38" t="str">
        <f t="shared" si="13"/>
        <v>84</v>
      </c>
      <c r="AB43" s="59">
        <v>840107</v>
      </c>
      <c r="AC43" s="40" t="str">
        <f>+IFERROR(VLOOKUP(AB43,LISTAS!$A$9:$B$217,2,0)," ")</f>
        <v>Equipos Sistemas y Paquetes Informaticos</v>
      </c>
      <c r="AD43" s="59" t="s">
        <v>370</v>
      </c>
      <c r="AE43" s="40" t="s">
        <v>369</v>
      </c>
      <c r="AF43" s="190">
        <v>61</v>
      </c>
      <c r="AG43" s="59" t="s">
        <v>485</v>
      </c>
      <c r="AH43" s="68">
        <v>180316</v>
      </c>
      <c r="AI43" s="59" t="s">
        <v>421</v>
      </c>
      <c r="AJ43" s="59" t="s">
        <v>48</v>
      </c>
      <c r="AK43" s="59" t="s">
        <v>423</v>
      </c>
      <c r="AL43" s="59" t="s">
        <v>489</v>
      </c>
      <c r="AM43" s="219">
        <v>180316</v>
      </c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127"/>
      <c r="DG43" s="134">
        <f t="shared" si="4"/>
        <v>180316</v>
      </c>
      <c r="DH43" s="43">
        <f t="shared" si="6"/>
        <v>0</v>
      </c>
      <c r="DI43" s="43">
        <f t="shared" si="7"/>
        <v>0</v>
      </c>
      <c r="DJ43" s="128">
        <f t="shared" si="8"/>
        <v>0</v>
      </c>
      <c r="DK43" s="273">
        <f t="shared" si="9"/>
        <v>0</v>
      </c>
      <c r="DL43" s="130">
        <f t="shared" si="10"/>
        <v>180316</v>
      </c>
      <c r="DM43" s="135">
        <f t="shared" si="11"/>
        <v>0</v>
      </c>
      <c r="DN43" s="130">
        <v>0</v>
      </c>
      <c r="DO43" s="43">
        <v>0</v>
      </c>
      <c r="DP43" s="43">
        <v>90158</v>
      </c>
      <c r="DQ43" s="43">
        <v>0</v>
      </c>
      <c r="DR43" s="43">
        <v>0</v>
      </c>
      <c r="DS43" s="43">
        <v>0</v>
      </c>
      <c r="DT43" s="43">
        <v>0</v>
      </c>
      <c r="DU43" s="43">
        <v>0</v>
      </c>
      <c r="DV43" s="43">
        <v>0</v>
      </c>
      <c r="DW43" s="43">
        <v>90158</v>
      </c>
      <c r="DX43" s="43">
        <v>0</v>
      </c>
      <c r="DY43" s="43">
        <v>0</v>
      </c>
      <c r="DZ43" s="58">
        <f t="shared" si="14"/>
        <v>180316</v>
      </c>
      <c r="EA43" s="45" t="str">
        <f t="shared" si="5"/>
        <v>CORRECTO</v>
      </c>
      <c r="EB43" s="45"/>
      <c r="EC43" s="47"/>
    </row>
    <row r="44" spans="1:133" ht="19.5" customHeight="1" x14ac:dyDescent="0.25">
      <c r="A44" s="24">
        <v>37</v>
      </c>
      <c r="B44" s="24">
        <v>2026</v>
      </c>
      <c r="C44" s="34" t="s">
        <v>62</v>
      </c>
      <c r="D44" s="59" t="s">
        <v>403</v>
      </c>
      <c r="E44" s="60" t="s">
        <v>64</v>
      </c>
      <c r="F44" s="70" t="s">
        <v>499</v>
      </c>
      <c r="G44" s="264" t="s">
        <v>413</v>
      </c>
      <c r="H44" s="180" t="s">
        <v>364</v>
      </c>
      <c r="I44" s="180" t="s">
        <v>358</v>
      </c>
      <c r="J44" s="180" t="s">
        <v>363</v>
      </c>
      <c r="K44" s="180" t="s">
        <v>362</v>
      </c>
      <c r="L44" s="116">
        <v>1701</v>
      </c>
      <c r="M44" s="54" t="s">
        <v>70</v>
      </c>
      <c r="N44" s="179" t="s">
        <v>358</v>
      </c>
      <c r="O44" s="32" t="s">
        <v>390</v>
      </c>
      <c r="P44" s="181" t="s">
        <v>416</v>
      </c>
      <c r="Q44" s="32" t="s">
        <v>65</v>
      </c>
      <c r="R44" s="185" t="s">
        <v>417</v>
      </c>
      <c r="S44" s="54" t="s">
        <v>65</v>
      </c>
      <c r="T44" s="56" t="s">
        <v>418</v>
      </c>
      <c r="U44" s="186" t="s">
        <v>419</v>
      </c>
      <c r="V44" s="35" t="s">
        <v>357</v>
      </c>
      <c r="W44" s="36" t="s">
        <v>352</v>
      </c>
      <c r="X44" s="32" t="s">
        <v>353</v>
      </c>
      <c r="Y44" s="32" t="s">
        <v>353</v>
      </c>
      <c r="Z44" s="37" t="str">
        <f>+IFERROR(VLOOKUP(AA44,LISTAS!$C$2:$D$13,2,0)," ")</f>
        <v>BIENES DE LARGA DURACIÓN</v>
      </c>
      <c r="AA44" s="38" t="str">
        <f t="shared" si="13"/>
        <v>84</v>
      </c>
      <c r="AB44" s="59">
        <v>840107</v>
      </c>
      <c r="AC44" s="40" t="str">
        <f>+IFERROR(VLOOKUP(AB44,LISTAS!$A$9:$B$217,2,0)," ")</f>
        <v>Equipos Sistemas y Paquetes Informaticos</v>
      </c>
      <c r="AD44" s="59" t="s">
        <v>370</v>
      </c>
      <c r="AE44" s="40" t="s">
        <v>369</v>
      </c>
      <c r="AF44" s="190">
        <v>566</v>
      </c>
      <c r="AG44" s="59" t="s">
        <v>486</v>
      </c>
      <c r="AH44" s="68">
        <v>829500</v>
      </c>
      <c r="AI44" s="59" t="s">
        <v>421</v>
      </c>
      <c r="AJ44" s="59" t="s">
        <v>48</v>
      </c>
      <c r="AK44" s="59" t="s">
        <v>423</v>
      </c>
      <c r="AL44" s="59" t="s">
        <v>489</v>
      </c>
      <c r="AM44" s="219">
        <v>829500</v>
      </c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127"/>
      <c r="DG44" s="134">
        <f t="shared" si="4"/>
        <v>829500</v>
      </c>
      <c r="DH44" s="43">
        <f t="shared" si="6"/>
        <v>0</v>
      </c>
      <c r="DI44" s="43">
        <f t="shared" si="7"/>
        <v>0</v>
      </c>
      <c r="DJ44" s="128">
        <f t="shared" si="8"/>
        <v>0</v>
      </c>
      <c r="DK44" s="273">
        <f t="shared" si="9"/>
        <v>0</v>
      </c>
      <c r="DL44" s="130">
        <f t="shared" si="10"/>
        <v>829500</v>
      </c>
      <c r="DM44" s="135">
        <f t="shared" si="11"/>
        <v>0</v>
      </c>
      <c r="DN44" s="130">
        <v>0</v>
      </c>
      <c r="DO44" s="43">
        <v>0</v>
      </c>
      <c r="DP44" s="43">
        <v>414750</v>
      </c>
      <c r="DQ44" s="43">
        <v>0</v>
      </c>
      <c r="DR44" s="43">
        <v>0</v>
      </c>
      <c r="DS44" s="43">
        <v>0</v>
      </c>
      <c r="DT44" s="43">
        <v>0</v>
      </c>
      <c r="DU44" s="43">
        <v>0</v>
      </c>
      <c r="DV44" s="43">
        <v>0</v>
      </c>
      <c r="DW44" s="43">
        <v>414750</v>
      </c>
      <c r="DX44" s="43">
        <v>0</v>
      </c>
      <c r="DY44" s="43">
        <v>0</v>
      </c>
      <c r="DZ44" s="58">
        <f t="shared" si="14"/>
        <v>829500</v>
      </c>
      <c r="EA44" s="45" t="str">
        <f t="shared" si="5"/>
        <v>CORRECTO</v>
      </c>
      <c r="EB44" s="45"/>
      <c r="EC44" s="47"/>
    </row>
    <row r="45" spans="1:133" ht="19.5" customHeight="1" x14ac:dyDescent="0.25">
      <c r="A45" s="48">
        <v>38</v>
      </c>
      <c r="B45" s="24">
        <v>2026</v>
      </c>
      <c r="C45" s="34" t="s">
        <v>62</v>
      </c>
      <c r="D45" s="59" t="s">
        <v>403</v>
      </c>
      <c r="E45" s="60" t="s">
        <v>64</v>
      </c>
      <c r="F45" s="70" t="s">
        <v>500</v>
      </c>
      <c r="G45" s="264" t="s">
        <v>414</v>
      </c>
      <c r="H45" s="180" t="s">
        <v>364</v>
      </c>
      <c r="I45" s="180" t="s">
        <v>358</v>
      </c>
      <c r="J45" s="180" t="s">
        <v>363</v>
      </c>
      <c r="K45" s="180" t="s">
        <v>362</v>
      </c>
      <c r="L45" s="116">
        <v>1701</v>
      </c>
      <c r="M45" s="54" t="s">
        <v>70</v>
      </c>
      <c r="N45" s="179" t="s">
        <v>358</v>
      </c>
      <c r="O45" s="32" t="s">
        <v>390</v>
      </c>
      <c r="P45" s="181" t="s">
        <v>416</v>
      </c>
      <c r="Q45" s="32" t="s">
        <v>65</v>
      </c>
      <c r="R45" s="185" t="s">
        <v>417</v>
      </c>
      <c r="S45" s="54" t="s">
        <v>65</v>
      </c>
      <c r="T45" s="56" t="s">
        <v>418</v>
      </c>
      <c r="U45" s="186" t="s">
        <v>419</v>
      </c>
      <c r="V45" s="35" t="s">
        <v>357</v>
      </c>
      <c r="W45" s="36" t="s">
        <v>352</v>
      </c>
      <c r="X45" s="32" t="s">
        <v>353</v>
      </c>
      <c r="Y45" s="32" t="s">
        <v>353</v>
      </c>
      <c r="Z45" s="37" t="str">
        <f>+IFERROR(VLOOKUP(AA45,LISTAS!$C$2:$D$13,2,0)," ")</f>
        <v>BIENES DE LARGA DURACIÓN</v>
      </c>
      <c r="AA45" s="38" t="str">
        <f t="shared" si="13"/>
        <v>84</v>
      </c>
      <c r="AB45" s="59">
        <v>840107</v>
      </c>
      <c r="AC45" s="40" t="str">
        <f>+IFERROR(VLOOKUP(AB45,LISTAS!$A$9:$B$217,2,0)," ")</f>
        <v>Equipos Sistemas y Paquetes Informaticos</v>
      </c>
      <c r="AD45" s="59" t="s">
        <v>370</v>
      </c>
      <c r="AE45" s="40" t="s">
        <v>369</v>
      </c>
      <c r="AF45" s="190">
        <v>13</v>
      </c>
      <c r="AG45" s="59" t="s">
        <v>487</v>
      </c>
      <c r="AH45" s="68">
        <v>19500</v>
      </c>
      <c r="AI45" s="59" t="s">
        <v>421</v>
      </c>
      <c r="AJ45" s="59" t="s">
        <v>48</v>
      </c>
      <c r="AK45" s="59" t="s">
        <v>423</v>
      </c>
      <c r="AL45" s="59" t="s">
        <v>489</v>
      </c>
      <c r="AM45" s="219">
        <v>19500</v>
      </c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127"/>
      <c r="DG45" s="134">
        <f t="shared" si="4"/>
        <v>19500</v>
      </c>
      <c r="DH45" s="43">
        <f t="shared" si="6"/>
        <v>0</v>
      </c>
      <c r="DI45" s="43">
        <f t="shared" si="7"/>
        <v>0</v>
      </c>
      <c r="DJ45" s="128">
        <f t="shared" si="8"/>
        <v>0</v>
      </c>
      <c r="DK45" s="273">
        <f t="shared" si="9"/>
        <v>0</v>
      </c>
      <c r="DL45" s="130">
        <f t="shared" si="10"/>
        <v>19500</v>
      </c>
      <c r="DM45" s="135">
        <f t="shared" si="11"/>
        <v>0</v>
      </c>
      <c r="DN45" s="130">
        <v>0</v>
      </c>
      <c r="DO45" s="43">
        <v>0</v>
      </c>
      <c r="DP45" s="43">
        <v>9750</v>
      </c>
      <c r="DQ45" s="43">
        <v>0</v>
      </c>
      <c r="DR45" s="43">
        <v>0</v>
      </c>
      <c r="DS45" s="43">
        <v>0</v>
      </c>
      <c r="DT45" s="43">
        <v>0</v>
      </c>
      <c r="DU45" s="43">
        <v>0</v>
      </c>
      <c r="DV45" s="43">
        <v>0</v>
      </c>
      <c r="DW45" s="43">
        <v>9750</v>
      </c>
      <c r="DX45" s="43">
        <v>0</v>
      </c>
      <c r="DY45" s="43">
        <v>0</v>
      </c>
      <c r="DZ45" s="58">
        <f t="shared" si="14"/>
        <v>19500</v>
      </c>
      <c r="EA45" s="45" t="str">
        <f t="shared" si="5"/>
        <v>CORRECTO</v>
      </c>
      <c r="EB45" s="45"/>
      <c r="EC45" s="47"/>
    </row>
    <row r="46" spans="1:133" ht="19.5" customHeight="1" x14ac:dyDescent="0.25">
      <c r="A46" s="48">
        <v>39</v>
      </c>
      <c r="B46" s="24">
        <v>2026</v>
      </c>
      <c r="C46" s="34" t="s">
        <v>62</v>
      </c>
      <c r="D46" s="59" t="s">
        <v>403</v>
      </c>
      <c r="E46" s="60" t="s">
        <v>64</v>
      </c>
      <c r="F46" s="70" t="s">
        <v>501</v>
      </c>
      <c r="G46" s="264" t="s">
        <v>415</v>
      </c>
      <c r="H46" s="180" t="s">
        <v>364</v>
      </c>
      <c r="I46" s="180" t="s">
        <v>358</v>
      </c>
      <c r="J46" s="180" t="s">
        <v>363</v>
      </c>
      <c r="K46" s="180" t="s">
        <v>362</v>
      </c>
      <c r="L46" s="116">
        <v>1701</v>
      </c>
      <c r="M46" s="32" t="s">
        <v>70</v>
      </c>
      <c r="N46" s="179" t="s">
        <v>358</v>
      </c>
      <c r="O46" s="32" t="s">
        <v>390</v>
      </c>
      <c r="P46" s="181" t="s">
        <v>416</v>
      </c>
      <c r="Q46" s="32" t="s">
        <v>65</v>
      </c>
      <c r="R46" s="185" t="s">
        <v>417</v>
      </c>
      <c r="S46" s="54" t="s">
        <v>65</v>
      </c>
      <c r="T46" s="56" t="s">
        <v>418</v>
      </c>
      <c r="U46" s="186" t="s">
        <v>419</v>
      </c>
      <c r="V46" s="35" t="s">
        <v>357</v>
      </c>
      <c r="W46" s="36" t="s">
        <v>352</v>
      </c>
      <c r="X46" s="32" t="s">
        <v>353</v>
      </c>
      <c r="Y46" s="32" t="s">
        <v>353</v>
      </c>
      <c r="Z46" s="37" t="str">
        <f>+IFERROR(VLOOKUP(AA46,LISTAS!$C$2:$D$13,2,0)," ")</f>
        <v>BIENES DE LARGA DURACIÓN</v>
      </c>
      <c r="AA46" s="38" t="str">
        <f t="shared" si="13"/>
        <v>84</v>
      </c>
      <c r="AB46" s="59">
        <v>840107</v>
      </c>
      <c r="AC46" s="40" t="str">
        <f>+IFERROR(VLOOKUP(AB46,LISTAS!$A$9:$B$217,2,0)," ")</f>
        <v>Equipos Sistemas y Paquetes Informaticos</v>
      </c>
      <c r="AD46" s="59" t="s">
        <v>370</v>
      </c>
      <c r="AE46" s="40" t="s">
        <v>369</v>
      </c>
      <c r="AF46" s="190">
        <v>474</v>
      </c>
      <c r="AG46" s="59" t="s">
        <v>488</v>
      </c>
      <c r="AH46" s="68">
        <v>616200</v>
      </c>
      <c r="AI46" s="59" t="s">
        <v>421</v>
      </c>
      <c r="AJ46" s="59" t="s">
        <v>48</v>
      </c>
      <c r="AK46" s="59" t="s">
        <v>423</v>
      </c>
      <c r="AL46" s="59" t="s">
        <v>489</v>
      </c>
      <c r="AM46" s="219">
        <v>616200</v>
      </c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127"/>
      <c r="DG46" s="134">
        <f t="shared" si="4"/>
        <v>616200</v>
      </c>
      <c r="DH46" s="43">
        <f t="shared" si="6"/>
        <v>0</v>
      </c>
      <c r="DI46" s="43">
        <f t="shared" si="7"/>
        <v>0</v>
      </c>
      <c r="DJ46" s="128">
        <f t="shared" si="8"/>
        <v>0</v>
      </c>
      <c r="DK46" s="273">
        <f t="shared" si="9"/>
        <v>0</v>
      </c>
      <c r="DL46" s="130">
        <f t="shared" si="10"/>
        <v>616200</v>
      </c>
      <c r="DM46" s="135">
        <f t="shared" si="11"/>
        <v>0</v>
      </c>
      <c r="DN46" s="130">
        <v>0</v>
      </c>
      <c r="DO46" s="43">
        <v>0</v>
      </c>
      <c r="DP46" s="43">
        <v>308100</v>
      </c>
      <c r="DQ46" s="43">
        <v>0</v>
      </c>
      <c r="DR46" s="43">
        <v>0</v>
      </c>
      <c r="DS46" s="43">
        <v>0</v>
      </c>
      <c r="DT46" s="43">
        <v>0</v>
      </c>
      <c r="DU46" s="43">
        <v>0</v>
      </c>
      <c r="DV46" s="43">
        <v>0</v>
      </c>
      <c r="DW46" s="43">
        <v>308100</v>
      </c>
      <c r="DX46" s="43">
        <v>0</v>
      </c>
      <c r="DY46" s="43">
        <v>0</v>
      </c>
      <c r="DZ46" s="58">
        <f t="shared" si="14"/>
        <v>616200</v>
      </c>
      <c r="EA46" s="45" t="str">
        <f t="shared" si="5"/>
        <v>CORRECTO</v>
      </c>
      <c r="EB46" s="45"/>
      <c r="EC46" s="47"/>
    </row>
    <row r="47" spans="1:133" ht="19.5" customHeight="1" x14ac:dyDescent="0.25">
      <c r="A47" s="24">
        <v>40</v>
      </c>
      <c r="B47" s="24">
        <v>2026</v>
      </c>
      <c r="C47" s="34" t="s">
        <v>62</v>
      </c>
      <c r="D47" s="59" t="s">
        <v>446</v>
      </c>
      <c r="E47" s="60" t="s">
        <v>64</v>
      </c>
      <c r="F47" s="26" t="s">
        <v>502</v>
      </c>
      <c r="G47" s="265" t="s">
        <v>447</v>
      </c>
      <c r="H47" s="180" t="s">
        <v>364</v>
      </c>
      <c r="I47" s="180" t="s">
        <v>443</v>
      </c>
      <c r="J47" s="180" t="s">
        <v>363</v>
      </c>
      <c r="K47" s="180" t="s">
        <v>362</v>
      </c>
      <c r="L47" s="116" t="s">
        <v>448</v>
      </c>
      <c r="M47" s="32" t="s">
        <v>441</v>
      </c>
      <c r="N47" s="179" t="s">
        <v>443</v>
      </c>
      <c r="O47" s="32" t="s">
        <v>67</v>
      </c>
      <c r="P47" s="32" t="s">
        <v>442</v>
      </c>
      <c r="Q47" s="32" t="s">
        <v>65</v>
      </c>
      <c r="R47" s="181" t="s">
        <v>442</v>
      </c>
      <c r="S47" s="32" t="s">
        <v>63</v>
      </c>
      <c r="T47" s="34" t="s">
        <v>444</v>
      </c>
      <c r="U47" s="180" t="s">
        <v>445</v>
      </c>
      <c r="V47" s="35" t="s">
        <v>357</v>
      </c>
      <c r="W47" s="51" t="s">
        <v>352</v>
      </c>
      <c r="X47" s="32" t="s">
        <v>449</v>
      </c>
      <c r="Y47" s="32" t="s">
        <v>450</v>
      </c>
      <c r="Z47" s="37" t="str">
        <f>+IFERROR(VLOOKUP(AA47,LISTAS!$C$2:$D$13,2,0)," ")</f>
        <v>GASTO DE PERSONAL INVERSIÓN</v>
      </c>
      <c r="AA47" s="38" t="str">
        <f t="shared" si="13"/>
        <v>71</v>
      </c>
      <c r="AB47" s="59">
        <v>710203</v>
      </c>
      <c r="AC47" s="40" t="str">
        <f>+IFERROR(VLOOKUP(AB47,LISTAS!$A$9:$B$217,2,0)," ")</f>
        <v>Decimotercer Sueldo</v>
      </c>
      <c r="AD47" s="59" t="s">
        <v>368</v>
      </c>
      <c r="AE47" s="59" t="s">
        <v>369</v>
      </c>
      <c r="AF47" s="61"/>
      <c r="AG47" s="59"/>
      <c r="AH47" s="68"/>
      <c r="AI47" s="59"/>
      <c r="AJ47" s="59"/>
      <c r="AK47" s="59"/>
      <c r="AL47" s="59"/>
      <c r="AM47" s="219">
        <v>18818</v>
      </c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127"/>
      <c r="DG47" s="134">
        <f t="shared" si="4"/>
        <v>18818</v>
      </c>
      <c r="DH47" s="43">
        <f t="shared" si="6"/>
        <v>0</v>
      </c>
      <c r="DI47" s="43">
        <f t="shared" si="7"/>
        <v>0</v>
      </c>
      <c r="DJ47" s="128">
        <f t="shared" si="8"/>
        <v>0</v>
      </c>
      <c r="DK47" s="273">
        <f t="shared" si="9"/>
        <v>0</v>
      </c>
      <c r="DL47" s="130">
        <f t="shared" si="10"/>
        <v>18818</v>
      </c>
      <c r="DM47" s="135">
        <f t="shared" si="11"/>
        <v>0</v>
      </c>
      <c r="DN47" s="130">
        <v>1568.17</v>
      </c>
      <c r="DO47" s="130">
        <v>1568.17</v>
      </c>
      <c r="DP47" s="130">
        <v>1568.17</v>
      </c>
      <c r="DQ47" s="130">
        <v>1568.17</v>
      </c>
      <c r="DR47" s="130">
        <v>1568.17</v>
      </c>
      <c r="DS47" s="130">
        <v>1568.17</v>
      </c>
      <c r="DT47" s="130">
        <v>1568.17</v>
      </c>
      <c r="DU47" s="130">
        <v>1568.17</v>
      </c>
      <c r="DV47" s="130">
        <v>1568.16</v>
      </c>
      <c r="DW47" s="130">
        <v>1568.16</v>
      </c>
      <c r="DX47" s="130">
        <v>1568.16</v>
      </c>
      <c r="DY47" s="130">
        <v>1568.16</v>
      </c>
      <c r="DZ47" s="58">
        <f t="shared" si="14"/>
        <v>18818</v>
      </c>
      <c r="EA47" s="45" t="str">
        <f t="shared" si="5"/>
        <v>CORRECTO</v>
      </c>
      <c r="EB47" s="45"/>
      <c r="EC47" s="47"/>
    </row>
    <row r="48" spans="1:133" ht="19.5" customHeight="1" x14ac:dyDescent="0.25">
      <c r="A48" s="48">
        <v>41</v>
      </c>
      <c r="B48" s="24">
        <v>2026</v>
      </c>
      <c r="C48" s="34" t="s">
        <v>62</v>
      </c>
      <c r="D48" s="59" t="s">
        <v>446</v>
      </c>
      <c r="E48" s="60" t="s">
        <v>64</v>
      </c>
      <c r="F48" s="26" t="s">
        <v>503</v>
      </c>
      <c r="G48" s="265" t="s">
        <v>447</v>
      </c>
      <c r="H48" s="180" t="s">
        <v>364</v>
      </c>
      <c r="I48" s="180" t="s">
        <v>443</v>
      </c>
      <c r="J48" s="180" t="s">
        <v>363</v>
      </c>
      <c r="K48" s="180" t="s">
        <v>362</v>
      </c>
      <c r="L48" s="116" t="s">
        <v>448</v>
      </c>
      <c r="M48" s="32" t="s">
        <v>441</v>
      </c>
      <c r="N48" s="179" t="s">
        <v>443</v>
      </c>
      <c r="O48" s="32" t="s">
        <v>67</v>
      </c>
      <c r="P48" s="32" t="s">
        <v>442</v>
      </c>
      <c r="Q48" s="32" t="s">
        <v>65</v>
      </c>
      <c r="R48" s="181" t="s">
        <v>442</v>
      </c>
      <c r="S48" s="32" t="s">
        <v>63</v>
      </c>
      <c r="T48" s="34" t="s">
        <v>444</v>
      </c>
      <c r="U48" s="180" t="s">
        <v>445</v>
      </c>
      <c r="V48" s="35" t="s">
        <v>357</v>
      </c>
      <c r="W48" s="51" t="s">
        <v>352</v>
      </c>
      <c r="X48" s="32" t="s">
        <v>449</v>
      </c>
      <c r="Y48" s="32" t="s">
        <v>450</v>
      </c>
      <c r="Z48" s="37" t="str">
        <f>+IFERROR(VLOOKUP(AA48,LISTAS!$C$2:$D$13,2,0)," ")</f>
        <v>GASTO DE PERSONAL INVERSIÓN</v>
      </c>
      <c r="AA48" s="38" t="str">
        <f t="shared" si="13"/>
        <v>71</v>
      </c>
      <c r="AB48" s="59">
        <v>710204</v>
      </c>
      <c r="AC48" s="40" t="str">
        <f>+IFERROR(VLOOKUP(AB48,LISTAS!$A$9:$B$217,2,0)," ")</f>
        <v>Decimocuarto Sueldo</v>
      </c>
      <c r="AD48" s="59" t="s">
        <v>368</v>
      </c>
      <c r="AE48" s="59" t="s">
        <v>369</v>
      </c>
      <c r="AF48" s="61"/>
      <c r="AG48" s="66"/>
      <c r="AH48" s="68"/>
      <c r="AI48" s="59"/>
      <c r="AJ48" s="59"/>
      <c r="AK48" s="59"/>
      <c r="AL48" s="59"/>
      <c r="AM48" s="219">
        <v>5980</v>
      </c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127"/>
      <c r="DG48" s="134">
        <f t="shared" si="4"/>
        <v>5980</v>
      </c>
      <c r="DH48" s="43">
        <f t="shared" si="6"/>
        <v>0</v>
      </c>
      <c r="DI48" s="43">
        <f t="shared" si="7"/>
        <v>0</v>
      </c>
      <c r="DJ48" s="128">
        <f t="shared" si="8"/>
        <v>0</v>
      </c>
      <c r="DK48" s="273">
        <f t="shared" si="9"/>
        <v>0</v>
      </c>
      <c r="DL48" s="130">
        <f t="shared" si="10"/>
        <v>5980</v>
      </c>
      <c r="DM48" s="135">
        <f t="shared" si="11"/>
        <v>0</v>
      </c>
      <c r="DN48" s="130">
        <v>498.34</v>
      </c>
      <c r="DO48" s="130">
        <v>498.34</v>
      </c>
      <c r="DP48" s="130">
        <v>498.34</v>
      </c>
      <c r="DQ48" s="43">
        <v>498.34</v>
      </c>
      <c r="DR48" s="43">
        <v>498.33</v>
      </c>
      <c r="DS48" s="43">
        <v>498.33</v>
      </c>
      <c r="DT48" s="43">
        <v>498.33</v>
      </c>
      <c r="DU48" s="43">
        <v>498.33</v>
      </c>
      <c r="DV48" s="43">
        <v>498.33</v>
      </c>
      <c r="DW48" s="43">
        <v>498.33</v>
      </c>
      <c r="DX48" s="43">
        <v>498.33</v>
      </c>
      <c r="DY48" s="43">
        <v>498.33</v>
      </c>
      <c r="DZ48" s="58">
        <f t="shared" si="14"/>
        <v>5980</v>
      </c>
      <c r="EA48" s="45" t="str">
        <f t="shared" si="5"/>
        <v>CORRECTO</v>
      </c>
      <c r="EB48" s="45"/>
      <c r="EC48" s="47"/>
    </row>
    <row r="49" spans="1:133" ht="19.5" customHeight="1" x14ac:dyDescent="0.25">
      <c r="A49" s="48">
        <v>42</v>
      </c>
      <c r="B49" s="24">
        <v>2026</v>
      </c>
      <c r="C49" s="34" t="s">
        <v>62</v>
      </c>
      <c r="D49" s="59" t="s">
        <v>446</v>
      </c>
      <c r="E49" s="60" t="s">
        <v>64</v>
      </c>
      <c r="F49" s="26" t="s">
        <v>504</v>
      </c>
      <c r="G49" s="265" t="s">
        <v>447</v>
      </c>
      <c r="H49" s="180" t="s">
        <v>364</v>
      </c>
      <c r="I49" s="180" t="s">
        <v>443</v>
      </c>
      <c r="J49" s="180" t="s">
        <v>363</v>
      </c>
      <c r="K49" s="180" t="s">
        <v>362</v>
      </c>
      <c r="L49" s="116" t="s">
        <v>448</v>
      </c>
      <c r="M49" s="32" t="s">
        <v>441</v>
      </c>
      <c r="N49" s="179" t="s">
        <v>443</v>
      </c>
      <c r="O49" s="32" t="s">
        <v>67</v>
      </c>
      <c r="P49" s="32" t="s">
        <v>442</v>
      </c>
      <c r="Q49" s="32" t="s">
        <v>65</v>
      </c>
      <c r="R49" s="181" t="s">
        <v>442</v>
      </c>
      <c r="S49" s="32" t="s">
        <v>63</v>
      </c>
      <c r="T49" s="34" t="s">
        <v>444</v>
      </c>
      <c r="U49" s="180" t="s">
        <v>445</v>
      </c>
      <c r="V49" s="35" t="s">
        <v>357</v>
      </c>
      <c r="W49" s="51" t="s">
        <v>352</v>
      </c>
      <c r="X49" s="32" t="s">
        <v>449</v>
      </c>
      <c r="Y49" s="32" t="s">
        <v>450</v>
      </c>
      <c r="Z49" s="37" t="str">
        <f>+IFERROR(VLOOKUP(AA49,LISTAS!$C$2:$D$13,2,0)," ")</f>
        <v>GASTO DE PERSONAL INVERSIÓN</v>
      </c>
      <c r="AA49" s="38" t="str">
        <f t="shared" si="13"/>
        <v>71</v>
      </c>
      <c r="AB49" s="59">
        <v>710510</v>
      </c>
      <c r="AC49" s="40" t="str">
        <f>+IFERROR(VLOOKUP(AB49,LISTAS!$A$9:$B$217,2,0)," ")</f>
        <v>Servicios Personales por Contrato</v>
      </c>
      <c r="AD49" s="59" t="s">
        <v>368</v>
      </c>
      <c r="AE49" s="59" t="s">
        <v>369</v>
      </c>
      <c r="AF49" s="61"/>
      <c r="AG49" s="59"/>
      <c r="AH49" s="68"/>
      <c r="AI49" s="59"/>
      <c r="AJ49" s="59"/>
      <c r="AK49" s="59"/>
      <c r="AL49" s="59"/>
      <c r="AM49" s="219">
        <v>225816</v>
      </c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127"/>
      <c r="DG49" s="134">
        <f t="shared" si="4"/>
        <v>225816</v>
      </c>
      <c r="DH49" s="43">
        <f t="shared" si="6"/>
        <v>0</v>
      </c>
      <c r="DI49" s="43">
        <f t="shared" si="7"/>
        <v>0</v>
      </c>
      <c r="DJ49" s="128">
        <f t="shared" si="8"/>
        <v>0</v>
      </c>
      <c r="DK49" s="273">
        <f t="shared" si="9"/>
        <v>0</v>
      </c>
      <c r="DL49" s="130">
        <f t="shared" si="10"/>
        <v>225816</v>
      </c>
      <c r="DM49" s="135">
        <f t="shared" si="11"/>
        <v>0</v>
      </c>
      <c r="DN49" s="130">
        <v>18818</v>
      </c>
      <c r="DO49" s="43">
        <v>18818</v>
      </c>
      <c r="DP49" s="43">
        <v>18818</v>
      </c>
      <c r="DQ49" s="43">
        <v>18818</v>
      </c>
      <c r="DR49" s="43">
        <v>18818</v>
      </c>
      <c r="DS49" s="43">
        <v>18818</v>
      </c>
      <c r="DT49" s="43">
        <v>18818</v>
      </c>
      <c r="DU49" s="43">
        <v>18818</v>
      </c>
      <c r="DV49" s="43">
        <v>18818</v>
      </c>
      <c r="DW49" s="43">
        <v>18818</v>
      </c>
      <c r="DX49" s="43">
        <v>18818</v>
      </c>
      <c r="DY49" s="43">
        <v>18818</v>
      </c>
      <c r="DZ49" s="58">
        <f t="shared" si="14"/>
        <v>225816</v>
      </c>
      <c r="EA49" s="45" t="str">
        <f t="shared" si="5"/>
        <v>CORRECTO</v>
      </c>
      <c r="EB49" s="45"/>
      <c r="EC49" s="47"/>
    </row>
    <row r="50" spans="1:133" ht="19.5" customHeight="1" x14ac:dyDescent="0.25">
      <c r="A50" s="24">
        <v>43</v>
      </c>
      <c r="B50" s="24">
        <v>2026</v>
      </c>
      <c r="C50" s="34" t="s">
        <v>62</v>
      </c>
      <c r="D50" s="59" t="s">
        <v>446</v>
      </c>
      <c r="E50" s="60" t="s">
        <v>64</v>
      </c>
      <c r="F50" s="26" t="s">
        <v>505</v>
      </c>
      <c r="G50" s="265" t="s">
        <v>447</v>
      </c>
      <c r="H50" s="180" t="s">
        <v>364</v>
      </c>
      <c r="I50" s="180" t="s">
        <v>443</v>
      </c>
      <c r="J50" s="180" t="s">
        <v>363</v>
      </c>
      <c r="K50" s="180" t="s">
        <v>362</v>
      </c>
      <c r="L50" s="116" t="s">
        <v>448</v>
      </c>
      <c r="M50" s="32" t="s">
        <v>441</v>
      </c>
      <c r="N50" s="179" t="s">
        <v>443</v>
      </c>
      <c r="O50" s="32" t="s">
        <v>67</v>
      </c>
      <c r="P50" s="32" t="s">
        <v>442</v>
      </c>
      <c r="Q50" s="32" t="s">
        <v>65</v>
      </c>
      <c r="R50" s="181" t="s">
        <v>442</v>
      </c>
      <c r="S50" s="32" t="s">
        <v>63</v>
      </c>
      <c r="T50" s="34" t="s">
        <v>444</v>
      </c>
      <c r="U50" s="180" t="s">
        <v>445</v>
      </c>
      <c r="V50" s="35" t="s">
        <v>357</v>
      </c>
      <c r="W50" s="51" t="s">
        <v>352</v>
      </c>
      <c r="X50" s="32" t="s">
        <v>449</v>
      </c>
      <c r="Y50" s="32" t="s">
        <v>450</v>
      </c>
      <c r="Z50" s="37" t="str">
        <f>+IFERROR(VLOOKUP(AA50,LISTAS!$C$2:$D$13,2,0)," ")</f>
        <v>GASTO DE PERSONAL INVERSIÓN</v>
      </c>
      <c r="AA50" s="38" t="str">
        <f t="shared" si="13"/>
        <v>71</v>
      </c>
      <c r="AB50" s="39">
        <v>710601</v>
      </c>
      <c r="AC50" s="40" t="str">
        <f>+IFERROR(VLOOKUP(AB50,LISTAS!$A$9:$B$217,2,0)," ")</f>
        <v>Aporte Patronal</v>
      </c>
      <c r="AD50" s="59" t="s">
        <v>368</v>
      </c>
      <c r="AE50" s="59" t="s">
        <v>369</v>
      </c>
      <c r="AF50" s="61"/>
      <c r="AG50" s="59"/>
      <c r="AH50" s="68"/>
      <c r="AI50" s="59"/>
      <c r="AJ50" s="59"/>
      <c r="AK50" s="59"/>
      <c r="AL50" s="59"/>
      <c r="AM50" s="219">
        <v>21791.25</v>
      </c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127"/>
      <c r="DG50" s="134">
        <f t="shared" si="4"/>
        <v>21791.25</v>
      </c>
      <c r="DH50" s="43">
        <f t="shared" si="6"/>
        <v>0</v>
      </c>
      <c r="DI50" s="43">
        <f t="shared" si="7"/>
        <v>0</v>
      </c>
      <c r="DJ50" s="128">
        <f t="shared" si="8"/>
        <v>0</v>
      </c>
      <c r="DK50" s="273">
        <f t="shared" si="9"/>
        <v>0</v>
      </c>
      <c r="DL50" s="130">
        <f t="shared" si="10"/>
        <v>21791.25</v>
      </c>
      <c r="DM50" s="135">
        <f t="shared" si="11"/>
        <v>0</v>
      </c>
      <c r="DN50" s="130">
        <v>1815.93</v>
      </c>
      <c r="DO50" s="130">
        <v>1815.94</v>
      </c>
      <c r="DP50" s="130">
        <v>1815.94</v>
      </c>
      <c r="DQ50" s="130">
        <v>1815.94</v>
      </c>
      <c r="DR50" s="130">
        <v>1815.94</v>
      </c>
      <c r="DS50" s="130">
        <v>1815.94</v>
      </c>
      <c r="DT50" s="130">
        <v>1815.94</v>
      </c>
      <c r="DU50" s="130">
        <v>1815.94</v>
      </c>
      <c r="DV50" s="130">
        <v>1815.94</v>
      </c>
      <c r="DW50" s="130">
        <v>1815.94</v>
      </c>
      <c r="DX50" s="130">
        <v>1815.93</v>
      </c>
      <c r="DY50" s="130">
        <v>1815.93</v>
      </c>
      <c r="DZ50" s="58">
        <f>SUM(DN50:DY50)</f>
        <v>21791.250000000004</v>
      </c>
      <c r="EA50" s="45" t="str">
        <f t="shared" si="5"/>
        <v>CORRECTO</v>
      </c>
      <c r="EB50" s="45"/>
      <c r="EC50" s="47"/>
    </row>
    <row r="51" spans="1:133" ht="19.5" customHeight="1" x14ac:dyDescent="0.25">
      <c r="A51" s="48">
        <v>44</v>
      </c>
      <c r="B51" s="24">
        <v>2026</v>
      </c>
      <c r="C51" s="34" t="s">
        <v>62</v>
      </c>
      <c r="D51" s="59" t="s">
        <v>446</v>
      </c>
      <c r="E51" s="60" t="s">
        <v>64</v>
      </c>
      <c r="F51" s="26" t="s">
        <v>506</v>
      </c>
      <c r="G51" s="265" t="s">
        <v>447</v>
      </c>
      <c r="H51" s="180" t="s">
        <v>364</v>
      </c>
      <c r="I51" s="180" t="s">
        <v>443</v>
      </c>
      <c r="J51" s="180" t="s">
        <v>363</v>
      </c>
      <c r="K51" s="180" t="s">
        <v>362</v>
      </c>
      <c r="L51" s="116" t="s">
        <v>448</v>
      </c>
      <c r="M51" s="32" t="s">
        <v>441</v>
      </c>
      <c r="N51" s="179" t="s">
        <v>443</v>
      </c>
      <c r="O51" s="32" t="s">
        <v>67</v>
      </c>
      <c r="P51" s="32" t="s">
        <v>442</v>
      </c>
      <c r="Q51" s="32" t="s">
        <v>65</v>
      </c>
      <c r="R51" s="181" t="s">
        <v>442</v>
      </c>
      <c r="S51" s="32" t="s">
        <v>63</v>
      </c>
      <c r="T51" s="34" t="s">
        <v>444</v>
      </c>
      <c r="U51" s="180" t="s">
        <v>445</v>
      </c>
      <c r="V51" s="35" t="s">
        <v>357</v>
      </c>
      <c r="W51" s="51" t="s">
        <v>352</v>
      </c>
      <c r="X51" s="32" t="s">
        <v>449</v>
      </c>
      <c r="Y51" s="32" t="s">
        <v>450</v>
      </c>
      <c r="Z51" s="37" t="str">
        <f>+IFERROR(VLOOKUP(AA51,LISTAS!$C$2:$D$13,2,0)," ")</f>
        <v>GASTO DE PERSONAL INVERSIÓN</v>
      </c>
      <c r="AA51" s="38" t="str">
        <f t="shared" si="13"/>
        <v>71</v>
      </c>
      <c r="AB51" s="59">
        <v>710602</v>
      </c>
      <c r="AC51" s="40" t="str">
        <f>+IFERROR(VLOOKUP(AB51,LISTAS!$A$9:$B$217,2,0)," ")</f>
        <v>Fondo de Reserva</v>
      </c>
      <c r="AD51" s="59" t="s">
        <v>368</v>
      </c>
      <c r="AE51" s="59" t="s">
        <v>369</v>
      </c>
      <c r="AF51" s="61"/>
      <c r="AG51" s="59"/>
      <c r="AH51" s="68"/>
      <c r="AI51" s="59"/>
      <c r="AJ51" s="59"/>
      <c r="AK51" s="59"/>
      <c r="AL51" s="59"/>
      <c r="AM51" s="219">
        <v>17399.900000000001</v>
      </c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127"/>
      <c r="DG51" s="223">
        <f t="shared" si="4"/>
        <v>17399.900000000001</v>
      </c>
      <c r="DH51" s="43">
        <f t="shared" si="6"/>
        <v>0</v>
      </c>
      <c r="DI51" s="43">
        <f t="shared" si="7"/>
        <v>0</v>
      </c>
      <c r="DJ51" s="128">
        <f t="shared" si="8"/>
        <v>0</v>
      </c>
      <c r="DK51" s="273">
        <f t="shared" si="9"/>
        <v>0</v>
      </c>
      <c r="DL51" s="130">
        <f t="shared" si="10"/>
        <v>17399.900000000001</v>
      </c>
      <c r="DM51" s="135">
        <f t="shared" si="11"/>
        <v>0</v>
      </c>
      <c r="DN51" s="130">
        <v>1450</v>
      </c>
      <c r="DO51" s="130">
        <v>1450</v>
      </c>
      <c r="DP51" s="130">
        <v>1449.99</v>
      </c>
      <c r="DQ51" s="130">
        <v>1449.99</v>
      </c>
      <c r="DR51" s="130">
        <v>1449.99</v>
      </c>
      <c r="DS51" s="130">
        <v>1449.99</v>
      </c>
      <c r="DT51" s="130">
        <v>1449.99</v>
      </c>
      <c r="DU51" s="130">
        <v>1449.99</v>
      </c>
      <c r="DV51" s="130">
        <v>1449.99</v>
      </c>
      <c r="DW51" s="130">
        <v>1449.99</v>
      </c>
      <c r="DX51" s="130">
        <v>1449.99</v>
      </c>
      <c r="DY51" s="130">
        <v>1449.99</v>
      </c>
      <c r="DZ51" s="58">
        <f>SUM(DN51:DY51)</f>
        <v>17399.899999999998</v>
      </c>
      <c r="EA51" s="45" t="str">
        <f t="shared" si="5"/>
        <v>CORRECTO</v>
      </c>
      <c r="EB51" s="45"/>
      <c r="EC51" s="47"/>
    </row>
    <row r="52" spans="1:133" ht="19.5" customHeight="1" x14ac:dyDescent="0.25">
      <c r="A52" s="48">
        <v>45</v>
      </c>
      <c r="B52" s="24">
        <v>2026</v>
      </c>
      <c r="C52" s="34" t="s">
        <v>62</v>
      </c>
      <c r="D52" s="59" t="s">
        <v>446</v>
      </c>
      <c r="E52" s="60" t="s">
        <v>64</v>
      </c>
      <c r="F52" s="26" t="s">
        <v>507</v>
      </c>
      <c r="G52" s="263" t="s">
        <v>451</v>
      </c>
      <c r="H52" s="180" t="s">
        <v>364</v>
      </c>
      <c r="I52" s="180" t="s">
        <v>443</v>
      </c>
      <c r="J52" s="180" t="s">
        <v>363</v>
      </c>
      <c r="K52" s="180" t="s">
        <v>362</v>
      </c>
      <c r="L52" s="31">
        <v>1701</v>
      </c>
      <c r="M52" s="32" t="s">
        <v>441</v>
      </c>
      <c r="N52" s="179" t="s">
        <v>443</v>
      </c>
      <c r="O52" s="32" t="s">
        <v>67</v>
      </c>
      <c r="P52" s="32" t="s">
        <v>442</v>
      </c>
      <c r="Q52" s="32" t="s">
        <v>65</v>
      </c>
      <c r="R52" s="181" t="s">
        <v>442</v>
      </c>
      <c r="S52" s="32" t="s">
        <v>63</v>
      </c>
      <c r="T52" s="34" t="s">
        <v>444</v>
      </c>
      <c r="U52" s="180" t="s">
        <v>445</v>
      </c>
      <c r="V52" s="35" t="s">
        <v>357</v>
      </c>
      <c r="W52" s="51" t="s">
        <v>352</v>
      </c>
      <c r="X52" s="32" t="s">
        <v>449</v>
      </c>
      <c r="Y52" s="32" t="s">
        <v>450</v>
      </c>
      <c r="Z52" s="37" t="str">
        <f>+IFERROR(VLOOKUP(AA52,LISTAS!$C$2:$D$13,2,0)," ")</f>
        <v>BIENES Y SERVICIOS PARA INVERSIÓN</v>
      </c>
      <c r="AA52" s="38" t="str">
        <f t="shared" si="13"/>
        <v>73</v>
      </c>
      <c r="AB52" s="59">
        <v>730303</v>
      </c>
      <c r="AC52" s="40" t="str">
        <f>+IFERROR(VLOOKUP(AB52,LISTAS!$A$9:$B$217,2,0)," ")</f>
        <v>Viaticos y Subsistencias en el Interior</v>
      </c>
      <c r="AD52" s="59" t="s">
        <v>368</v>
      </c>
      <c r="AE52" s="59" t="s">
        <v>369</v>
      </c>
      <c r="AF52" s="61"/>
      <c r="AG52" s="59"/>
      <c r="AH52" s="62"/>
      <c r="AI52" s="59"/>
      <c r="AJ52" s="59"/>
      <c r="AK52" s="59"/>
      <c r="AL52" s="59"/>
      <c r="AM52" s="219">
        <v>6532.47</v>
      </c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127"/>
      <c r="DG52" s="223">
        <f t="shared" si="4"/>
        <v>6532.47</v>
      </c>
      <c r="DH52" s="43">
        <f t="shared" si="6"/>
        <v>0</v>
      </c>
      <c r="DI52" s="43">
        <f t="shared" si="7"/>
        <v>0</v>
      </c>
      <c r="DJ52" s="128">
        <f t="shared" si="8"/>
        <v>0</v>
      </c>
      <c r="DK52" s="273">
        <f t="shared" si="9"/>
        <v>0</v>
      </c>
      <c r="DL52" s="130">
        <f t="shared" si="10"/>
        <v>6532.47</v>
      </c>
      <c r="DM52" s="135">
        <f t="shared" si="11"/>
        <v>0</v>
      </c>
      <c r="DN52" s="130">
        <v>0</v>
      </c>
      <c r="DO52" s="43">
        <v>0</v>
      </c>
      <c r="DP52" s="43">
        <v>2177.4900000000002</v>
      </c>
      <c r="DQ52" s="43">
        <v>0</v>
      </c>
      <c r="DR52" s="43">
        <v>0</v>
      </c>
      <c r="DS52" s="43">
        <v>0</v>
      </c>
      <c r="DT52" s="43">
        <v>2177.4900000000002</v>
      </c>
      <c r="DU52" s="43">
        <v>0</v>
      </c>
      <c r="DV52" s="43">
        <v>0</v>
      </c>
      <c r="DW52" s="43">
        <v>2177.4900000000002</v>
      </c>
      <c r="DX52" s="43">
        <v>0</v>
      </c>
      <c r="DY52" s="43">
        <v>0</v>
      </c>
      <c r="DZ52" s="58">
        <f t="shared" si="14"/>
        <v>6532.4700000000012</v>
      </c>
      <c r="EA52" s="45" t="str">
        <f t="shared" si="5"/>
        <v>CORRECTO</v>
      </c>
      <c r="EB52" s="45"/>
      <c r="EC52" s="47"/>
    </row>
    <row r="53" spans="1:133" ht="19.5" customHeight="1" x14ac:dyDescent="0.25">
      <c r="A53" s="24">
        <v>46</v>
      </c>
      <c r="B53" s="24">
        <v>2026</v>
      </c>
      <c r="C53" s="34" t="s">
        <v>62</v>
      </c>
      <c r="D53" s="59" t="s">
        <v>446</v>
      </c>
      <c r="E53" s="60" t="s">
        <v>64</v>
      </c>
      <c r="F53" s="26" t="s">
        <v>508</v>
      </c>
      <c r="G53" s="263" t="s">
        <v>452</v>
      </c>
      <c r="H53" s="180" t="s">
        <v>364</v>
      </c>
      <c r="I53" s="180" t="s">
        <v>443</v>
      </c>
      <c r="J53" s="180" t="s">
        <v>363</v>
      </c>
      <c r="K53" s="180" t="s">
        <v>362</v>
      </c>
      <c r="L53" s="31">
        <v>1700</v>
      </c>
      <c r="M53" s="32" t="s">
        <v>441</v>
      </c>
      <c r="N53" s="179" t="s">
        <v>443</v>
      </c>
      <c r="O53" s="32" t="s">
        <v>67</v>
      </c>
      <c r="P53" s="32" t="s">
        <v>442</v>
      </c>
      <c r="Q53" s="32" t="s">
        <v>65</v>
      </c>
      <c r="R53" s="181" t="s">
        <v>442</v>
      </c>
      <c r="S53" s="32" t="s">
        <v>63</v>
      </c>
      <c r="T53" s="34" t="s">
        <v>444</v>
      </c>
      <c r="U53" s="180" t="s">
        <v>445</v>
      </c>
      <c r="V53" s="35" t="s">
        <v>357</v>
      </c>
      <c r="W53" s="51" t="s">
        <v>352</v>
      </c>
      <c r="X53" s="32" t="s">
        <v>449</v>
      </c>
      <c r="Y53" s="32" t="s">
        <v>450</v>
      </c>
      <c r="Z53" s="37" t="str">
        <f>+IFERROR(VLOOKUP(AA53,LISTAS!$C$2:$D$13,2,0)," ")</f>
        <v>BIENES Y SERVICIOS PARA INVERSIÓN</v>
      </c>
      <c r="AA53" s="38" t="str">
        <f t="shared" si="13"/>
        <v>73</v>
      </c>
      <c r="AB53" s="59">
        <v>730405</v>
      </c>
      <c r="AC53" s="40" t="str">
        <f>+IFERROR(VLOOKUP(AB53,LISTAS!$A$9:$B$217,2,0)," ")</f>
        <v>Vehículos (Instalación-Mantenimiento y Reparaciones)</v>
      </c>
      <c r="AD53" s="59" t="s">
        <v>368</v>
      </c>
      <c r="AE53" s="59" t="s">
        <v>369</v>
      </c>
      <c r="AF53" s="61"/>
      <c r="AG53" s="59"/>
      <c r="AH53" s="62"/>
      <c r="AI53" s="59"/>
      <c r="AJ53" s="59"/>
      <c r="AK53" s="59"/>
      <c r="AL53" s="59"/>
      <c r="AM53" s="219">
        <v>1792936.88</v>
      </c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127"/>
      <c r="DG53" s="223">
        <f t="shared" si="4"/>
        <v>1792936.88</v>
      </c>
      <c r="DH53" s="43">
        <f t="shared" si="6"/>
        <v>0</v>
      </c>
      <c r="DI53" s="43">
        <f t="shared" si="7"/>
        <v>0</v>
      </c>
      <c r="DJ53" s="128">
        <f t="shared" si="8"/>
        <v>0</v>
      </c>
      <c r="DK53" s="273">
        <f t="shared" si="9"/>
        <v>0</v>
      </c>
      <c r="DL53" s="130">
        <f t="shared" si="10"/>
        <v>1792936.88</v>
      </c>
      <c r="DM53" s="135">
        <f t="shared" si="11"/>
        <v>0</v>
      </c>
      <c r="DN53" s="130">
        <v>0</v>
      </c>
      <c r="DO53" s="43">
        <v>0</v>
      </c>
      <c r="DP53" s="43">
        <v>597645.62666666659</v>
      </c>
      <c r="DQ53" s="43">
        <v>0</v>
      </c>
      <c r="DR53" s="43">
        <v>0</v>
      </c>
      <c r="DS53" s="43">
        <v>0</v>
      </c>
      <c r="DT53" s="43">
        <v>597645.62666666659</v>
      </c>
      <c r="DU53" s="43">
        <v>0</v>
      </c>
      <c r="DV53" s="43">
        <v>0</v>
      </c>
      <c r="DW53" s="43">
        <v>597645.62666666659</v>
      </c>
      <c r="DX53" s="43">
        <v>0</v>
      </c>
      <c r="DY53" s="43">
        <v>0</v>
      </c>
      <c r="DZ53" s="58">
        <f t="shared" si="14"/>
        <v>1792936.88</v>
      </c>
      <c r="EA53" s="45" t="str">
        <f t="shared" si="5"/>
        <v>CORRECTO</v>
      </c>
      <c r="EB53" s="45"/>
      <c r="EC53" s="47"/>
    </row>
    <row r="54" spans="1:133" ht="19.5" customHeight="1" x14ac:dyDescent="0.25">
      <c r="A54" s="48">
        <v>47</v>
      </c>
      <c r="B54" s="24">
        <v>2026</v>
      </c>
      <c r="C54" s="34" t="s">
        <v>62</v>
      </c>
      <c r="D54" s="59" t="s">
        <v>446</v>
      </c>
      <c r="E54" s="60" t="s">
        <v>64</v>
      </c>
      <c r="F54" s="26" t="s">
        <v>509</v>
      </c>
      <c r="G54" s="263" t="s">
        <v>453</v>
      </c>
      <c r="H54" s="180" t="s">
        <v>364</v>
      </c>
      <c r="I54" s="180" t="s">
        <v>443</v>
      </c>
      <c r="J54" s="180" t="s">
        <v>363</v>
      </c>
      <c r="K54" s="180" t="s">
        <v>362</v>
      </c>
      <c r="L54" s="31">
        <v>1701</v>
      </c>
      <c r="M54" s="32" t="s">
        <v>441</v>
      </c>
      <c r="N54" s="179" t="s">
        <v>443</v>
      </c>
      <c r="O54" s="32" t="s">
        <v>67</v>
      </c>
      <c r="P54" s="32" t="s">
        <v>442</v>
      </c>
      <c r="Q54" s="32" t="s">
        <v>65</v>
      </c>
      <c r="R54" s="181" t="s">
        <v>442</v>
      </c>
      <c r="S54" s="32" t="s">
        <v>63</v>
      </c>
      <c r="T54" s="34" t="s">
        <v>444</v>
      </c>
      <c r="U54" s="180" t="s">
        <v>445</v>
      </c>
      <c r="V54" s="35" t="s">
        <v>357</v>
      </c>
      <c r="W54" s="51" t="s">
        <v>352</v>
      </c>
      <c r="X54" s="32" t="s">
        <v>449</v>
      </c>
      <c r="Y54" s="32" t="s">
        <v>450</v>
      </c>
      <c r="Z54" s="37" t="str">
        <f>+IFERROR(VLOOKUP(AA54,LISTAS!$C$2:$D$13,2,0)," ")</f>
        <v>OBRAS PÚBLICAS</v>
      </c>
      <c r="AA54" s="38" t="str">
        <f t="shared" si="13"/>
        <v>75</v>
      </c>
      <c r="AB54" s="59">
        <v>750107</v>
      </c>
      <c r="AC54" s="40" t="str">
        <f>+IFERROR(VLOOKUP(AB54,LISTAS!$A$9:$B$217,2,0)," ")</f>
        <v>Construcciones y edificaciones</v>
      </c>
      <c r="AD54" s="59" t="s">
        <v>368</v>
      </c>
      <c r="AE54" s="59" t="s">
        <v>369</v>
      </c>
      <c r="AF54" s="61"/>
      <c r="AG54" s="59"/>
      <c r="AH54" s="62"/>
      <c r="AI54" s="59"/>
      <c r="AJ54" s="59"/>
      <c r="AK54" s="59"/>
      <c r="AL54" s="59"/>
      <c r="AM54" s="219">
        <v>8926138.3699999992</v>
      </c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127"/>
      <c r="DG54" s="223">
        <f t="shared" si="4"/>
        <v>8926138.3699999992</v>
      </c>
      <c r="DH54" s="43">
        <f t="shared" si="6"/>
        <v>0</v>
      </c>
      <c r="DI54" s="43">
        <f t="shared" si="7"/>
        <v>0</v>
      </c>
      <c r="DJ54" s="128">
        <f t="shared" si="8"/>
        <v>0</v>
      </c>
      <c r="DK54" s="273">
        <f t="shared" si="9"/>
        <v>0</v>
      </c>
      <c r="DL54" s="130">
        <f t="shared" si="10"/>
        <v>8926138.3699999992</v>
      </c>
      <c r="DM54" s="135">
        <f t="shared" si="11"/>
        <v>0</v>
      </c>
      <c r="DN54" s="130">
        <v>0</v>
      </c>
      <c r="DO54" s="43">
        <v>0</v>
      </c>
      <c r="DP54" s="43">
        <v>2975379.4566666665</v>
      </c>
      <c r="DQ54" s="43">
        <v>0</v>
      </c>
      <c r="DR54" s="43">
        <v>0</v>
      </c>
      <c r="DS54" s="43">
        <v>0</v>
      </c>
      <c r="DT54" s="43">
        <v>2975379.4566666665</v>
      </c>
      <c r="DU54" s="43">
        <v>0</v>
      </c>
      <c r="DV54" s="43">
        <v>0</v>
      </c>
      <c r="DW54" s="43">
        <v>2975379.4566666665</v>
      </c>
      <c r="DX54" s="43">
        <v>0</v>
      </c>
      <c r="DY54" s="43">
        <v>0</v>
      </c>
      <c r="DZ54" s="58">
        <f t="shared" si="14"/>
        <v>8926138.3699999992</v>
      </c>
      <c r="EA54" s="45" t="str">
        <f t="shared" si="5"/>
        <v>CORRECTO</v>
      </c>
      <c r="EB54" s="45"/>
      <c r="EC54" s="47"/>
    </row>
    <row r="55" spans="1:133" ht="19.5" customHeight="1" x14ac:dyDescent="0.25">
      <c r="A55" s="48">
        <v>48</v>
      </c>
      <c r="B55" s="24">
        <v>2026</v>
      </c>
      <c r="C55" s="34" t="s">
        <v>62</v>
      </c>
      <c r="D55" s="59" t="s">
        <v>446</v>
      </c>
      <c r="E55" s="60" t="s">
        <v>64</v>
      </c>
      <c r="F55" s="26" t="s">
        <v>510</v>
      </c>
      <c r="G55" s="263" t="s">
        <v>454</v>
      </c>
      <c r="H55" s="180" t="s">
        <v>364</v>
      </c>
      <c r="I55" s="180" t="s">
        <v>443</v>
      </c>
      <c r="J55" s="180" t="s">
        <v>363</v>
      </c>
      <c r="K55" s="180" t="s">
        <v>362</v>
      </c>
      <c r="L55" s="31">
        <v>1701</v>
      </c>
      <c r="M55" s="32" t="s">
        <v>441</v>
      </c>
      <c r="N55" s="179" t="s">
        <v>443</v>
      </c>
      <c r="O55" s="32" t="s">
        <v>67</v>
      </c>
      <c r="P55" s="32" t="s">
        <v>442</v>
      </c>
      <c r="Q55" s="32" t="s">
        <v>65</v>
      </c>
      <c r="R55" s="181" t="s">
        <v>442</v>
      </c>
      <c r="S55" s="32" t="s">
        <v>63</v>
      </c>
      <c r="T55" s="34" t="s">
        <v>444</v>
      </c>
      <c r="U55" s="180" t="s">
        <v>445</v>
      </c>
      <c r="V55" s="35" t="s">
        <v>357</v>
      </c>
      <c r="W55" s="51" t="s">
        <v>352</v>
      </c>
      <c r="X55" s="32" t="s">
        <v>449</v>
      </c>
      <c r="Y55" s="32" t="s">
        <v>450</v>
      </c>
      <c r="Z55" s="37" t="str">
        <f>+IFERROR(VLOOKUP(AA55,LISTAS!$C$2:$D$13,2,0)," ")</f>
        <v>BIENES DE LARGA DURACIÓN</v>
      </c>
      <c r="AA55" s="38" t="str">
        <f t="shared" si="13"/>
        <v>84</v>
      </c>
      <c r="AB55" s="59">
        <v>840103</v>
      </c>
      <c r="AC55" s="40" t="str">
        <f>+IFERROR(VLOOKUP(AB55,LISTAS!$A$9:$B$217,2,0)," ")</f>
        <v>Mobiliarios</v>
      </c>
      <c r="AD55" s="59" t="s">
        <v>368</v>
      </c>
      <c r="AE55" s="59" t="s">
        <v>369</v>
      </c>
      <c r="AF55" s="61"/>
      <c r="AG55" s="59"/>
      <c r="AH55" s="62"/>
      <c r="AI55" s="59"/>
      <c r="AJ55" s="59"/>
      <c r="AK55" s="59"/>
      <c r="AL55" s="59"/>
      <c r="AM55" s="219">
        <v>2133010.21</v>
      </c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127"/>
      <c r="DG55" s="223">
        <f t="shared" si="4"/>
        <v>2133010.21</v>
      </c>
      <c r="DH55" s="43">
        <f t="shared" si="6"/>
        <v>0</v>
      </c>
      <c r="DI55" s="43">
        <f t="shared" si="7"/>
        <v>0</v>
      </c>
      <c r="DJ55" s="128">
        <f t="shared" si="8"/>
        <v>0</v>
      </c>
      <c r="DK55" s="273">
        <f t="shared" si="9"/>
        <v>0</v>
      </c>
      <c r="DL55" s="130">
        <f t="shared" si="10"/>
        <v>2133010.21</v>
      </c>
      <c r="DM55" s="135">
        <f t="shared" si="11"/>
        <v>0</v>
      </c>
      <c r="DN55" s="130">
        <v>0</v>
      </c>
      <c r="DO55" s="43">
        <v>0</v>
      </c>
      <c r="DP55" s="43">
        <v>711003.40333333332</v>
      </c>
      <c r="DQ55" s="43">
        <v>0</v>
      </c>
      <c r="DR55" s="43">
        <v>0</v>
      </c>
      <c r="DS55" s="43">
        <v>0</v>
      </c>
      <c r="DT55" s="43">
        <v>711003.40333333332</v>
      </c>
      <c r="DU55" s="43">
        <v>0</v>
      </c>
      <c r="DV55" s="43">
        <v>0</v>
      </c>
      <c r="DW55" s="43">
        <v>711003.40333333332</v>
      </c>
      <c r="DX55" s="43">
        <v>0</v>
      </c>
      <c r="DY55" s="43">
        <v>0</v>
      </c>
      <c r="DZ55" s="58">
        <f t="shared" si="14"/>
        <v>2133010.21</v>
      </c>
      <c r="EA55" s="45" t="str">
        <f t="shared" si="5"/>
        <v>CORRECTO</v>
      </c>
      <c r="EB55" s="45"/>
      <c r="EC55" s="47"/>
    </row>
    <row r="56" spans="1:133" ht="19.5" customHeight="1" x14ac:dyDescent="0.25">
      <c r="A56" s="24">
        <v>49</v>
      </c>
      <c r="B56" s="24">
        <v>2026</v>
      </c>
      <c r="C56" s="34" t="s">
        <v>62</v>
      </c>
      <c r="D56" s="60" t="s">
        <v>515</v>
      </c>
      <c r="E56" s="60" t="s">
        <v>64</v>
      </c>
      <c r="F56" s="26" t="s">
        <v>594</v>
      </c>
      <c r="G56" s="266" t="s">
        <v>512</v>
      </c>
      <c r="H56" s="180" t="s">
        <v>364</v>
      </c>
      <c r="I56" s="180" t="s">
        <v>358</v>
      </c>
      <c r="J56" s="180" t="s">
        <v>363</v>
      </c>
      <c r="K56" s="184" t="s">
        <v>362</v>
      </c>
      <c r="L56" s="191">
        <v>1701</v>
      </c>
      <c r="M56" s="192" t="s">
        <v>68</v>
      </c>
      <c r="N56" s="193" t="s">
        <v>518</v>
      </c>
      <c r="O56" s="192" t="s">
        <v>65</v>
      </c>
      <c r="P56" s="194" t="s">
        <v>519</v>
      </c>
      <c r="Q56" s="192" t="s">
        <v>65</v>
      </c>
      <c r="R56" s="194" t="s">
        <v>520</v>
      </c>
      <c r="S56" s="192" t="s">
        <v>67</v>
      </c>
      <c r="T56" s="34" t="s">
        <v>522</v>
      </c>
      <c r="U56" s="195" t="s">
        <v>516</v>
      </c>
      <c r="V56" s="196" t="s">
        <v>357</v>
      </c>
      <c r="W56" s="197" t="s">
        <v>352</v>
      </c>
      <c r="X56" s="192" t="s">
        <v>523</v>
      </c>
      <c r="Y56" s="192" t="s">
        <v>524</v>
      </c>
      <c r="Z56" s="37" t="str">
        <f>+IFERROR(VLOOKUP(AA56,LISTAS!$C$2:$D$13,2,0)," ")</f>
        <v>BIENES Y SERVICIOS PARA INVERSIÓN</v>
      </c>
      <c r="AA56" s="38" t="str">
        <f t="shared" si="13"/>
        <v>73</v>
      </c>
      <c r="AB56" s="59">
        <v>730105</v>
      </c>
      <c r="AC56" s="40" t="str">
        <f>+IFERROR(VLOOKUP(AB56,LISTAS!$A$9:$B$217,2,0)," ")</f>
        <v>Telecomunicaciones</v>
      </c>
      <c r="AD56" s="59" t="s">
        <v>370</v>
      </c>
      <c r="AE56" s="59"/>
      <c r="AF56" s="61"/>
      <c r="AG56" s="59"/>
      <c r="AH56" s="62"/>
      <c r="AI56" s="59"/>
      <c r="AJ56" s="59"/>
      <c r="AK56" s="59"/>
      <c r="AL56" s="59"/>
      <c r="AM56" s="219">
        <v>50769.3</v>
      </c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127"/>
      <c r="DG56" s="223">
        <f t="shared" si="4"/>
        <v>50769.3</v>
      </c>
      <c r="DH56" s="43">
        <f t="shared" si="6"/>
        <v>0</v>
      </c>
      <c r="DI56" s="43">
        <f t="shared" si="7"/>
        <v>0</v>
      </c>
      <c r="DJ56" s="128">
        <f t="shared" si="8"/>
        <v>0</v>
      </c>
      <c r="DK56" s="273">
        <f t="shared" si="9"/>
        <v>0</v>
      </c>
      <c r="DL56" s="130">
        <f t="shared" si="10"/>
        <v>50769.3</v>
      </c>
      <c r="DM56" s="135">
        <f t="shared" si="11"/>
        <v>0</v>
      </c>
      <c r="DN56" s="130">
        <v>0</v>
      </c>
      <c r="DO56" s="43">
        <v>0</v>
      </c>
      <c r="DP56" s="43">
        <v>0</v>
      </c>
      <c r="DQ56" s="43">
        <v>0</v>
      </c>
      <c r="DR56" s="43">
        <v>0</v>
      </c>
      <c r="DS56" s="43">
        <v>0</v>
      </c>
      <c r="DT56" s="43">
        <v>0</v>
      </c>
      <c r="DU56" s="43">
        <v>0</v>
      </c>
      <c r="DV56" s="43">
        <v>0</v>
      </c>
      <c r="DW56" s="43">
        <v>0</v>
      </c>
      <c r="DX56" s="43">
        <v>0</v>
      </c>
      <c r="DY56" s="43">
        <v>50769.3</v>
      </c>
      <c r="DZ56" s="58">
        <f>SUM(DN56:DY56)</f>
        <v>50769.3</v>
      </c>
      <c r="EA56" s="45" t="str">
        <f t="shared" si="5"/>
        <v>CORRECTO</v>
      </c>
      <c r="EB56" s="45"/>
      <c r="EC56" s="47"/>
    </row>
    <row r="57" spans="1:133" ht="19.5" customHeight="1" x14ac:dyDescent="0.25">
      <c r="A57" s="48">
        <v>50</v>
      </c>
      <c r="B57" s="24">
        <v>2026</v>
      </c>
      <c r="C57" s="34" t="s">
        <v>62</v>
      </c>
      <c r="D57" s="60" t="s">
        <v>515</v>
      </c>
      <c r="E57" s="60" t="s">
        <v>64</v>
      </c>
      <c r="F57" s="26" t="s">
        <v>595</v>
      </c>
      <c r="G57" s="266" t="s">
        <v>513</v>
      </c>
      <c r="H57" s="180" t="s">
        <v>364</v>
      </c>
      <c r="I57" s="180" t="s">
        <v>358</v>
      </c>
      <c r="J57" s="180" t="s">
        <v>363</v>
      </c>
      <c r="K57" s="184" t="s">
        <v>362</v>
      </c>
      <c r="L57" s="191">
        <v>1701</v>
      </c>
      <c r="M57" s="192" t="s">
        <v>68</v>
      </c>
      <c r="N57" s="193" t="s">
        <v>518</v>
      </c>
      <c r="O57" s="192" t="s">
        <v>65</v>
      </c>
      <c r="P57" s="194" t="s">
        <v>519</v>
      </c>
      <c r="Q57" s="192" t="s">
        <v>65</v>
      </c>
      <c r="R57" s="194" t="s">
        <v>520</v>
      </c>
      <c r="S57" s="192" t="s">
        <v>67</v>
      </c>
      <c r="T57" s="34" t="s">
        <v>522</v>
      </c>
      <c r="U57" s="195" t="s">
        <v>516</v>
      </c>
      <c r="V57" s="196" t="s">
        <v>357</v>
      </c>
      <c r="W57" s="197" t="s">
        <v>352</v>
      </c>
      <c r="X57" s="192" t="s">
        <v>523</v>
      </c>
      <c r="Y57" s="192" t="s">
        <v>524</v>
      </c>
      <c r="Z57" s="37" t="str">
        <f>+IFERROR(VLOOKUP(AA57,LISTAS!$C$2:$D$13,2,0)," ")</f>
        <v>BIENES Y SERVICIOS PARA INVERSIÓN</v>
      </c>
      <c r="AA57" s="38" t="str">
        <f t="shared" si="13"/>
        <v>73</v>
      </c>
      <c r="AB57" s="59">
        <v>730105</v>
      </c>
      <c r="AC57" s="40" t="str">
        <f>+IFERROR(VLOOKUP(AB57,LISTAS!$A$9:$B$217,2,0)," ")</f>
        <v>Telecomunicaciones</v>
      </c>
      <c r="AD57" s="59" t="s">
        <v>370</v>
      </c>
      <c r="AE57" s="59"/>
      <c r="AF57" s="61"/>
      <c r="AG57" s="59"/>
      <c r="AH57" s="62"/>
      <c r="AI57" s="59"/>
      <c r="AJ57" s="59"/>
      <c r="AK57" s="59"/>
      <c r="AL57" s="59"/>
      <c r="AM57" s="219">
        <v>24000</v>
      </c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127"/>
      <c r="DG57" s="223">
        <f t="shared" si="4"/>
        <v>24000</v>
      </c>
      <c r="DH57" s="43">
        <f t="shared" si="6"/>
        <v>0</v>
      </c>
      <c r="DI57" s="43">
        <f t="shared" si="7"/>
        <v>0</v>
      </c>
      <c r="DJ57" s="128">
        <f t="shared" si="8"/>
        <v>0</v>
      </c>
      <c r="DK57" s="273">
        <f t="shared" si="9"/>
        <v>0</v>
      </c>
      <c r="DL57" s="130">
        <f t="shared" si="10"/>
        <v>24000</v>
      </c>
      <c r="DM57" s="135">
        <f t="shared" si="11"/>
        <v>0</v>
      </c>
      <c r="DN57" s="130">
        <v>0</v>
      </c>
      <c r="DO57" s="43">
        <v>0</v>
      </c>
      <c r="DP57" s="43">
        <v>0</v>
      </c>
      <c r="DQ57" s="43">
        <v>0</v>
      </c>
      <c r="DR57" s="43">
        <v>0</v>
      </c>
      <c r="DS57" s="43">
        <v>0</v>
      </c>
      <c r="DT57" s="43">
        <v>0</v>
      </c>
      <c r="DU57" s="43">
        <v>0</v>
      </c>
      <c r="DV57" s="43">
        <v>0</v>
      </c>
      <c r="DW57" s="43">
        <v>0</v>
      </c>
      <c r="DX57" s="43">
        <v>24000</v>
      </c>
      <c r="DY57" s="43">
        <v>0</v>
      </c>
      <c r="DZ57" s="58">
        <f t="shared" si="14"/>
        <v>24000</v>
      </c>
      <c r="EA57" s="45" t="str">
        <f t="shared" si="5"/>
        <v>CORRECTO</v>
      </c>
      <c r="EB57" s="45"/>
      <c r="EC57" s="47"/>
    </row>
    <row r="58" spans="1:133" ht="19.5" customHeight="1" x14ac:dyDescent="0.25">
      <c r="A58" s="48">
        <v>51</v>
      </c>
      <c r="B58" s="24">
        <v>2026</v>
      </c>
      <c r="C58" s="34" t="s">
        <v>62</v>
      </c>
      <c r="D58" s="60" t="s">
        <v>515</v>
      </c>
      <c r="E58" s="60" t="s">
        <v>64</v>
      </c>
      <c r="F58" s="26" t="s">
        <v>596</v>
      </c>
      <c r="G58" s="266" t="s">
        <v>514</v>
      </c>
      <c r="H58" s="180" t="s">
        <v>364</v>
      </c>
      <c r="I58" s="180" t="s">
        <v>358</v>
      </c>
      <c r="J58" s="180" t="s">
        <v>363</v>
      </c>
      <c r="K58" s="184" t="s">
        <v>362</v>
      </c>
      <c r="L58" s="191">
        <v>1701</v>
      </c>
      <c r="M58" s="192" t="s">
        <v>68</v>
      </c>
      <c r="N58" s="193" t="s">
        <v>518</v>
      </c>
      <c r="O58" s="192" t="s">
        <v>65</v>
      </c>
      <c r="P58" s="194" t="s">
        <v>519</v>
      </c>
      <c r="Q58" s="192" t="s">
        <v>67</v>
      </c>
      <c r="R58" s="194" t="s">
        <v>521</v>
      </c>
      <c r="S58" s="192" t="s">
        <v>65</v>
      </c>
      <c r="T58" s="195" t="s">
        <v>517</v>
      </c>
      <c r="U58" s="195" t="s">
        <v>516</v>
      </c>
      <c r="V58" s="196" t="s">
        <v>357</v>
      </c>
      <c r="W58" s="197" t="s">
        <v>352</v>
      </c>
      <c r="X58" s="192" t="s">
        <v>523</v>
      </c>
      <c r="Y58" s="192" t="s">
        <v>524</v>
      </c>
      <c r="Z58" s="37" t="str">
        <f>+IFERROR(VLOOKUP(AA58,LISTAS!$C$2:$D$13,2,0)," ")</f>
        <v>BIENES Y SERVICIOS PARA INVERSIÓN</v>
      </c>
      <c r="AA58" s="38" t="str">
        <f t="shared" si="13"/>
        <v>73</v>
      </c>
      <c r="AB58" s="59">
        <v>730105</v>
      </c>
      <c r="AC58" s="40" t="str">
        <f>+IFERROR(VLOOKUP(AB58,LISTAS!$A$9:$B$217,2,0)," ")</f>
        <v>Telecomunicaciones</v>
      </c>
      <c r="AD58" s="59" t="s">
        <v>370</v>
      </c>
      <c r="AE58" s="59"/>
      <c r="AF58" s="61"/>
      <c r="AG58" s="59"/>
      <c r="AH58" s="62"/>
      <c r="AI58" s="59"/>
      <c r="AJ58" s="59"/>
      <c r="AK58" s="59"/>
      <c r="AL58" s="59"/>
      <c r="AM58" s="219">
        <v>442113.75</v>
      </c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127"/>
      <c r="DG58" s="223">
        <f t="shared" si="4"/>
        <v>442113.75</v>
      </c>
      <c r="DH58" s="43">
        <f t="shared" si="6"/>
        <v>0</v>
      </c>
      <c r="DI58" s="43">
        <f t="shared" si="7"/>
        <v>0</v>
      </c>
      <c r="DJ58" s="128">
        <f t="shared" si="8"/>
        <v>0</v>
      </c>
      <c r="DK58" s="273">
        <f t="shared" si="9"/>
        <v>0</v>
      </c>
      <c r="DL58" s="130">
        <f t="shared" si="10"/>
        <v>442113.75</v>
      </c>
      <c r="DM58" s="135">
        <f t="shared" si="11"/>
        <v>0</v>
      </c>
      <c r="DN58" s="130">
        <v>0</v>
      </c>
      <c r="DO58" s="43">
        <v>0</v>
      </c>
      <c r="DP58" s="43">
        <v>0</v>
      </c>
      <c r="DQ58" s="43">
        <v>0</v>
      </c>
      <c r="DR58" s="43">
        <v>0</v>
      </c>
      <c r="DS58" s="43">
        <v>0</v>
      </c>
      <c r="DT58" s="43">
        <v>0</v>
      </c>
      <c r="DU58" s="43">
        <v>0</v>
      </c>
      <c r="DV58" s="43">
        <v>0</v>
      </c>
      <c r="DW58" s="43">
        <v>0</v>
      </c>
      <c r="DX58" s="43">
        <v>442113.75</v>
      </c>
      <c r="DY58" s="43">
        <v>0</v>
      </c>
      <c r="DZ58" s="58">
        <f t="shared" si="14"/>
        <v>442113.75</v>
      </c>
      <c r="EA58" s="45" t="str">
        <f t="shared" si="5"/>
        <v>CORRECTO</v>
      </c>
      <c r="EB58" s="45"/>
      <c r="EC58" s="47"/>
    </row>
    <row r="59" spans="1:133" ht="19.5" customHeight="1" x14ac:dyDescent="0.25">
      <c r="A59" s="24">
        <v>52</v>
      </c>
      <c r="B59" s="24">
        <v>2026</v>
      </c>
      <c r="C59" s="34" t="s">
        <v>62</v>
      </c>
      <c r="D59" s="60" t="s">
        <v>515</v>
      </c>
      <c r="E59" s="60" t="s">
        <v>64</v>
      </c>
      <c r="F59" s="26" t="s">
        <v>597</v>
      </c>
      <c r="G59" s="263" t="s">
        <v>525</v>
      </c>
      <c r="H59" s="180" t="s">
        <v>364</v>
      </c>
      <c r="I59" s="180" t="s">
        <v>358</v>
      </c>
      <c r="J59" s="180" t="s">
        <v>363</v>
      </c>
      <c r="K59" s="184" t="s">
        <v>362</v>
      </c>
      <c r="L59" s="191">
        <v>1701</v>
      </c>
      <c r="M59" s="192" t="s">
        <v>68</v>
      </c>
      <c r="N59" s="193" t="s">
        <v>518</v>
      </c>
      <c r="O59" s="192" t="s">
        <v>65</v>
      </c>
      <c r="P59" s="194" t="s">
        <v>519</v>
      </c>
      <c r="Q59" s="192" t="s">
        <v>65</v>
      </c>
      <c r="R59" s="194" t="s">
        <v>520</v>
      </c>
      <c r="S59" s="192" t="s">
        <v>67</v>
      </c>
      <c r="T59" s="34" t="s">
        <v>522</v>
      </c>
      <c r="U59" s="195" t="s">
        <v>516</v>
      </c>
      <c r="V59" s="196" t="s">
        <v>357</v>
      </c>
      <c r="W59" s="197" t="s">
        <v>352</v>
      </c>
      <c r="X59" s="192" t="s">
        <v>523</v>
      </c>
      <c r="Y59" s="192" t="s">
        <v>524</v>
      </c>
      <c r="Z59" s="37" t="str">
        <f>+IFERROR(VLOOKUP(AA59,LISTAS!$C$2:$D$13,2,0)," ")</f>
        <v>BIENES Y SERVICIOS PARA INVERSIÓN</v>
      </c>
      <c r="AA59" s="38" t="str">
        <f t="shared" ref="AA59" si="15">+MID(AB59,1,2)</f>
        <v>73</v>
      </c>
      <c r="AB59" s="59">
        <v>730105</v>
      </c>
      <c r="AC59" s="40" t="str">
        <f>+IFERROR(VLOOKUP(AB59,LISTAS!$A$9:$B$217,2,0)," ")</f>
        <v>Telecomunicaciones</v>
      </c>
      <c r="AD59" s="40"/>
      <c r="AE59" s="59"/>
      <c r="AF59" s="61"/>
      <c r="AG59" s="59"/>
      <c r="AH59" s="62"/>
      <c r="AI59" s="59"/>
      <c r="AJ59" s="59"/>
      <c r="AK59" s="59"/>
      <c r="AL59" s="59"/>
      <c r="AM59" s="220">
        <v>935195.90999999992</v>
      </c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127"/>
      <c r="DG59" s="223">
        <f t="shared" si="4"/>
        <v>935195.90999999992</v>
      </c>
      <c r="DH59" s="43">
        <f t="shared" si="6"/>
        <v>0</v>
      </c>
      <c r="DI59" s="43">
        <f t="shared" si="7"/>
        <v>0</v>
      </c>
      <c r="DJ59" s="128">
        <f t="shared" si="8"/>
        <v>0</v>
      </c>
      <c r="DK59" s="273">
        <f t="shared" si="9"/>
        <v>0</v>
      </c>
      <c r="DL59" s="130">
        <f t="shared" si="10"/>
        <v>935195.90999999992</v>
      </c>
      <c r="DM59" s="135">
        <f t="shared" si="11"/>
        <v>0</v>
      </c>
      <c r="DN59" s="130">
        <v>0</v>
      </c>
      <c r="DO59" s="43">
        <v>0</v>
      </c>
      <c r="DP59" s="43">
        <v>0</v>
      </c>
      <c r="DQ59" s="43">
        <v>0</v>
      </c>
      <c r="DR59" s="43">
        <v>0</v>
      </c>
      <c r="DS59" s="43">
        <v>0</v>
      </c>
      <c r="DT59" s="43">
        <v>0</v>
      </c>
      <c r="DU59" s="43">
        <v>0</v>
      </c>
      <c r="DV59" s="43">
        <v>0</v>
      </c>
      <c r="DW59" s="43">
        <v>0</v>
      </c>
      <c r="DX59" s="43">
        <v>935195.90999999992</v>
      </c>
      <c r="DY59" s="43">
        <v>0</v>
      </c>
      <c r="DZ59" s="58">
        <f t="shared" si="14"/>
        <v>935195.90999999992</v>
      </c>
      <c r="EA59" s="45" t="str">
        <f t="shared" si="5"/>
        <v>CORRECTO</v>
      </c>
      <c r="EB59" s="45"/>
      <c r="EC59" s="47"/>
    </row>
    <row r="60" spans="1:133" ht="19.5" customHeight="1" x14ac:dyDescent="0.25">
      <c r="A60" s="48">
        <v>53</v>
      </c>
      <c r="B60" s="24">
        <v>2026</v>
      </c>
      <c r="C60" s="34" t="s">
        <v>62</v>
      </c>
      <c r="D60" s="60" t="s">
        <v>515</v>
      </c>
      <c r="E60" s="60" t="s">
        <v>64</v>
      </c>
      <c r="F60" s="26" t="s">
        <v>598</v>
      </c>
      <c r="G60" s="263" t="s">
        <v>525</v>
      </c>
      <c r="H60" s="180" t="s">
        <v>364</v>
      </c>
      <c r="I60" s="180" t="s">
        <v>358</v>
      </c>
      <c r="J60" s="180" t="s">
        <v>363</v>
      </c>
      <c r="K60" s="184" t="s">
        <v>362</v>
      </c>
      <c r="L60" s="191">
        <v>1701</v>
      </c>
      <c r="M60" s="192" t="s">
        <v>68</v>
      </c>
      <c r="N60" s="193" t="s">
        <v>518</v>
      </c>
      <c r="O60" s="192" t="s">
        <v>65</v>
      </c>
      <c r="P60" s="194" t="s">
        <v>519</v>
      </c>
      <c r="Q60" s="199" t="s">
        <v>66</v>
      </c>
      <c r="R60" s="200" t="s">
        <v>526</v>
      </c>
      <c r="S60" s="199" t="s">
        <v>65</v>
      </c>
      <c r="T60" s="201" t="s">
        <v>527</v>
      </c>
      <c r="U60" s="195" t="s">
        <v>516</v>
      </c>
      <c r="V60" s="196" t="s">
        <v>357</v>
      </c>
      <c r="W60" s="197" t="s">
        <v>352</v>
      </c>
      <c r="X60" s="192" t="s">
        <v>523</v>
      </c>
      <c r="Y60" s="192" t="s">
        <v>524</v>
      </c>
      <c r="Z60" s="37" t="str">
        <f>+IFERROR(VLOOKUP(AA60,LISTAS!$C$2:$D$13,2,0)," ")</f>
        <v>BIENES Y SERVICIOS PARA INVERSIÓN</v>
      </c>
      <c r="AA60" s="38" t="str">
        <f t="shared" ref="AA60" si="16">+MID(AB60,1,2)</f>
        <v>73</v>
      </c>
      <c r="AB60" s="59">
        <v>730105</v>
      </c>
      <c r="AC60" s="126" t="str">
        <f>+IFERROR(VLOOKUP(AB60,LISTAS!$A$9:$B$217,2,0)," ")</f>
        <v>Telecomunicaciones</v>
      </c>
      <c r="AD60" s="47"/>
      <c r="AE60" s="182"/>
      <c r="AF60" s="182"/>
      <c r="AG60" s="182"/>
      <c r="AH60" s="183"/>
      <c r="AI60" s="182"/>
      <c r="AJ60" s="182"/>
      <c r="AK60" s="182"/>
      <c r="AL60" s="182"/>
      <c r="AM60" s="220">
        <v>245785.60000000001</v>
      </c>
      <c r="AN60" s="182"/>
      <c r="AO60" s="182"/>
      <c r="AP60" s="182"/>
      <c r="AQ60" s="182"/>
      <c r="AR60" s="182"/>
      <c r="DG60" s="223">
        <f t="shared" ref="DG60:DG91" si="17">+AM60+AS60+AY60+BE60+BK60+BQ60+BW60+CC60+CI60+CO60+CU60+DA60</f>
        <v>245785.60000000001</v>
      </c>
      <c r="DH60" s="43">
        <f t="shared" ref="DH60:DH123" si="18">AO60+AU60+BA60+BG60+BM60+BS60+BY60+CE60+CK60+CQ60+CW60+DC60</f>
        <v>0</v>
      </c>
      <c r="DI60" s="43">
        <f t="shared" ref="DI60:DI123" si="19">AP60+AV60+BB60+BH60+BN60+BT60+BZ60+CF60+CL60+CR60+CX60+DD60</f>
        <v>0</v>
      </c>
      <c r="DJ60" s="128">
        <f t="shared" ref="DJ60:DJ123" si="20">AQ60+AW60+BC60+BI60+BO60+BU60+CA60+CG60+CM60+CS60+CY60+DE60</f>
        <v>0</v>
      </c>
      <c r="DK60" s="273">
        <f t="shared" ref="DK60:DK123" si="21">+DJ60/DG60</f>
        <v>0</v>
      </c>
      <c r="DL60" s="130">
        <f t="shared" ref="DL60:DL91" si="22">+DG60-DH60-DI60</f>
        <v>245785.60000000001</v>
      </c>
      <c r="DM60" s="135">
        <f t="shared" si="11"/>
        <v>0</v>
      </c>
      <c r="DN60" s="43">
        <v>0</v>
      </c>
      <c r="DO60" s="43">
        <v>0</v>
      </c>
      <c r="DP60" s="43">
        <v>0</v>
      </c>
      <c r="DQ60" s="43">
        <v>0</v>
      </c>
      <c r="DR60" s="43">
        <v>0</v>
      </c>
      <c r="DS60" s="43">
        <v>0</v>
      </c>
      <c r="DT60" s="43">
        <v>0</v>
      </c>
      <c r="DU60" s="43">
        <v>0</v>
      </c>
      <c r="DV60" s="43">
        <v>0</v>
      </c>
      <c r="DW60" s="43">
        <v>0</v>
      </c>
      <c r="DX60" s="43">
        <v>245785.60000000001</v>
      </c>
      <c r="DY60" s="43">
        <v>0</v>
      </c>
      <c r="DZ60" s="58">
        <f t="shared" si="14"/>
        <v>245785.60000000001</v>
      </c>
      <c r="EA60" s="45" t="str">
        <f t="shared" si="5"/>
        <v>CORRECTO</v>
      </c>
      <c r="EB60" s="45"/>
      <c r="EC60" s="47"/>
    </row>
    <row r="61" spans="1:133" ht="19.5" customHeight="1" x14ac:dyDescent="0.25">
      <c r="A61" s="48">
        <v>54</v>
      </c>
      <c r="B61" s="24">
        <v>2026</v>
      </c>
      <c r="C61" s="34" t="s">
        <v>62</v>
      </c>
      <c r="D61" s="60" t="s">
        <v>515</v>
      </c>
      <c r="E61" s="60" t="s">
        <v>64</v>
      </c>
      <c r="F61" s="26" t="s">
        <v>599</v>
      </c>
      <c r="G61" s="263" t="s">
        <v>525</v>
      </c>
      <c r="H61" s="180" t="s">
        <v>364</v>
      </c>
      <c r="I61" s="180" t="s">
        <v>358</v>
      </c>
      <c r="J61" s="180" t="s">
        <v>363</v>
      </c>
      <c r="K61" s="184" t="s">
        <v>362</v>
      </c>
      <c r="L61" s="191">
        <v>1701</v>
      </c>
      <c r="M61" s="192" t="s">
        <v>68</v>
      </c>
      <c r="N61" s="203" t="s">
        <v>518</v>
      </c>
      <c r="O61" s="204" t="s">
        <v>65</v>
      </c>
      <c r="P61" s="205" t="s">
        <v>519</v>
      </c>
      <c r="Q61" s="204" t="s">
        <v>67</v>
      </c>
      <c r="R61" s="205" t="s">
        <v>521</v>
      </c>
      <c r="S61" s="204" t="s">
        <v>65</v>
      </c>
      <c r="T61" s="206" t="s">
        <v>517</v>
      </c>
      <c r="U61" s="206" t="s">
        <v>516</v>
      </c>
      <c r="V61" s="207" t="s">
        <v>357</v>
      </c>
      <c r="W61" s="208" t="s">
        <v>352</v>
      </c>
      <c r="X61" s="204" t="s">
        <v>523</v>
      </c>
      <c r="Y61" s="204" t="s">
        <v>524</v>
      </c>
      <c r="Z61" s="209" t="str">
        <f>+IFERROR(VLOOKUP(AA61,LISTAS!$C$2:$D$13,2,0)," ")</f>
        <v>BIENES Y SERVICIOS PARA INVERSIÓN</v>
      </c>
      <c r="AA61" s="210" t="str">
        <f t="shared" ref="AA61:AA77" si="23">+MID(AB61,1,2)</f>
        <v>73</v>
      </c>
      <c r="AB61" s="211">
        <v>730105</v>
      </c>
      <c r="AC61" s="212" t="str">
        <f>+IFERROR(VLOOKUP(AB61,LISTAS!$A$9:$B$217,2,0)," ")</f>
        <v>Telecomunicaciones</v>
      </c>
      <c r="AD61" s="213"/>
      <c r="AE61" s="214"/>
      <c r="AF61" s="214"/>
      <c r="AG61" s="214"/>
      <c r="AH61" s="215"/>
      <c r="AI61" s="214"/>
      <c r="AJ61" s="214"/>
      <c r="AK61" s="214"/>
      <c r="AL61" s="214"/>
      <c r="AM61" s="221">
        <v>2481.0900000000256</v>
      </c>
      <c r="AN61" s="214"/>
      <c r="AO61" s="214"/>
      <c r="AP61" s="214"/>
      <c r="AQ61" s="214"/>
      <c r="AR61" s="214"/>
      <c r="DG61" s="224">
        <f t="shared" si="17"/>
        <v>2481.0900000000256</v>
      </c>
      <c r="DH61" s="43">
        <f t="shared" si="18"/>
        <v>0</v>
      </c>
      <c r="DI61" s="43">
        <f t="shared" si="19"/>
        <v>0</v>
      </c>
      <c r="DJ61" s="128">
        <f t="shared" si="20"/>
        <v>0</v>
      </c>
      <c r="DK61" s="273">
        <f t="shared" si="21"/>
        <v>0</v>
      </c>
      <c r="DL61" s="216">
        <f t="shared" si="22"/>
        <v>2481.0900000000256</v>
      </c>
      <c r="DM61" s="135">
        <f t="shared" si="11"/>
        <v>0</v>
      </c>
      <c r="DN61" s="43">
        <v>0</v>
      </c>
      <c r="DO61" s="43">
        <v>0</v>
      </c>
      <c r="DP61" s="43">
        <v>0</v>
      </c>
      <c r="DQ61" s="43">
        <v>0</v>
      </c>
      <c r="DR61" s="43">
        <v>0</v>
      </c>
      <c r="DS61" s="43">
        <v>0</v>
      </c>
      <c r="DT61" s="43">
        <v>0</v>
      </c>
      <c r="DU61" s="43">
        <v>0</v>
      </c>
      <c r="DV61" s="43">
        <v>0</v>
      </c>
      <c r="DW61" s="43">
        <v>0</v>
      </c>
      <c r="DX61" s="43">
        <v>2481.0900000000256</v>
      </c>
      <c r="DY61" s="43">
        <v>0</v>
      </c>
      <c r="DZ61" s="58">
        <f t="shared" si="14"/>
        <v>2481.0900000000256</v>
      </c>
      <c r="EA61" s="45" t="str">
        <f t="shared" si="5"/>
        <v>CORRECTO</v>
      </c>
      <c r="EB61" s="45"/>
      <c r="EC61" s="47"/>
    </row>
    <row r="62" spans="1:133" ht="19.5" customHeight="1" x14ac:dyDescent="0.25">
      <c r="A62" s="24">
        <v>55</v>
      </c>
      <c r="B62" s="24">
        <v>2026</v>
      </c>
      <c r="C62" s="34" t="s">
        <v>62</v>
      </c>
      <c r="D62" s="60" t="s">
        <v>515</v>
      </c>
      <c r="E62" s="60" t="s">
        <v>64</v>
      </c>
      <c r="F62" s="26" t="s">
        <v>600</v>
      </c>
      <c r="G62" s="263" t="s">
        <v>525</v>
      </c>
      <c r="H62" s="180" t="s">
        <v>364</v>
      </c>
      <c r="I62" s="180" t="s">
        <v>358</v>
      </c>
      <c r="J62" s="180" t="s">
        <v>363</v>
      </c>
      <c r="K62" s="184" t="s">
        <v>362</v>
      </c>
      <c r="L62" s="191">
        <v>1701</v>
      </c>
      <c r="M62" s="192" t="s">
        <v>68</v>
      </c>
      <c r="N62" s="193" t="s">
        <v>518</v>
      </c>
      <c r="O62" s="192" t="s">
        <v>65</v>
      </c>
      <c r="P62" s="194" t="s">
        <v>519</v>
      </c>
      <c r="Q62" s="192" t="s">
        <v>65</v>
      </c>
      <c r="R62" s="194" t="s">
        <v>520</v>
      </c>
      <c r="S62" s="192" t="s">
        <v>67</v>
      </c>
      <c r="T62" s="34" t="s">
        <v>522</v>
      </c>
      <c r="U62" s="195" t="s">
        <v>516</v>
      </c>
      <c r="V62" s="196" t="s">
        <v>357</v>
      </c>
      <c r="W62" s="197" t="s">
        <v>352</v>
      </c>
      <c r="X62" s="192" t="s">
        <v>523</v>
      </c>
      <c r="Y62" s="192" t="s">
        <v>524</v>
      </c>
      <c r="Z62" s="37" t="str">
        <f>+IFERROR(VLOOKUP(AA62,LISTAS!$C$2:$D$13,2,0)," ")</f>
        <v>BIENES Y SERVICIOS PARA INVERSIÓN</v>
      </c>
      <c r="AA62" s="38" t="str">
        <f t="shared" si="23"/>
        <v>73</v>
      </c>
      <c r="AB62" s="59">
        <v>730417</v>
      </c>
      <c r="AC62" s="40" t="str">
        <f>+IFERROR(VLOOKUP(AB62,LISTAS!$A$9:$B$217,2,0)," ")</f>
        <v>Infraestructura</v>
      </c>
      <c r="AD62" s="47"/>
      <c r="AE62" s="182"/>
      <c r="AF62" s="182"/>
      <c r="AG62" s="182"/>
      <c r="AH62" s="183"/>
      <c r="AI62" s="182"/>
      <c r="AJ62" s="182"/>
      <c r="AK62" s="182"/>
      <c r="AL62" s="182"/>
      <c r="AM62" s="220">
        <v>13952.29</v>
      </c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225">
        <f t="shared" si="17"/>
        <v>13952.29</v>
      </c>
      <c r="DH62" s="43">
        <f t="shared" si="18"/>
        <v>0</v>
      </c>
      <c r="DI62" s="43">
        <f t="shared" si="19"/>
        <v>0</v>
      </c>
      <c r="DJ62" s="128">
        <f t="shared" si="20"/>
        <v>0</v>
      </c>
      <c r="DK62" s="273">
        <f t="shared" si="21"/>
        <v>0</v>
      </c>
      <c r="DL62" s="43">
        <f t="shared" si="22"/>
        <v>13952.29</v>
      </c>
      <c r="DM62" s="135">
        <f t="shared" si="11"/>
        <v>0</v>
      </c>
      <c r="DN62" s="43">
        <v>0</v>
      </c>
      <c r="DO62" s="43">
        <v>0</v>
      </c>
      <c r="DP62" s="43">
        <v>0</v>
      </c>
      <c r="DQ62" s="43">
        <v>0</v>
      </c>
      <c r="DR62" s="43">
        <v>0</v>
      </c>
      <c r="DS62" s="43">
        <v>0</v>
      </c>
      <c r="DT62" s="43">
        <v>0</v>
      </c>
      <c r="DU62" s="43">
        <v>0</v>
      </c>
      <c r="DV62" s="43">
        <v>0</v>
      </c>
      <c r="DW62" s="43">
        <v>0</v>
      </c>
      <c r="DX62" s="43">
        <v>13952.29</v>
      </c>
      <c r="DY62" s="43">
        <v>0</v>
      </c>
      <c r="DZ62" s="58">
        <f t="shared" si="14"/>
        <v>13952.29</v>
      </c>
      <c r="EA62" s="45" t="str">
        <f t="shared" si="5"/>
        <v>CORRECTO</v>
      </c>
      <c r="EB62" s="45"/>
      <c r="EC62" s="47"/>
    </row>
    <row r="63" spans="1:133" ht="19.5" customHeight="1" x14ac:dyDescent="0.25">
      <c r="A63" s="48">
        <v>56</v>
      </c>
      <c r="B63" s="24">
        <v>2026</v>
      </c>
      <c r="C63" s="34" t="s">
        <v>62</v>
      </c>
      <c r="D63" s="60" t="s">
        <v>515</v>
      </c>
      <c r="E63" s="60" t="s">
        <v>64</v>
      </c>
      <c r="F63" s="26" t="s">
        <v>601</v>
      </c>
      <c r="G63" s="263" t="s">
        <v>525</v>
      </c>
      <c r="H63" s="180" t="s">
        <v>364</v>
      </c>
      <c r="I63" s="180" t="s">
        <v>358</v>
      </c>
      <c r="J63" s="180" t="s">
        <v>363</v>
      </c>
      <c r="K63" s="184" t="s">
        <v>362</v>
      </c>
      <c r="L63" s="191">
        <v>1701</v>
      </c>
      <c r="M63" s="192" t="s">
        <v>68</v>
      </c>
      <c r="N63" s="193" t="s">
        <v>518</v>
      </c>
      <c r="O63" s="192" t="s">
        <v>65</v>
      </c>
      <c r="P63" s="194" t="s">
        <v>519</v>
      </c>
      <c r="Q63" s="192" t="s">
        <v>66</v>
      </c>
      <c r="R63" s="194" t="s">
        <v>526</v>
      </c>
      <c r="S63" s="192" t="s">
        <v>65</v>
      </c>
      <c r="T63" s="181" t="s">
        <v>527</v>
      </c>
      <c r="U63" s="195" t="s">
        <v>516</v>
      </c>
      <c r="V63" s="196" t="s">
        <v>357</v>
      </c>
      <c r="W63" s="197" t="s">
        <v>352</v>
      </c>
      <c r="X63" s="192" t="s">
        <v>523</v>
      </c>
      <c r="Y63" s="192" t="s">
        <v>524</v>
      </c>
      <c r="Z63" s="37" t="str">
        <f>+IFERROR(VLOOKUP(AA63,LISTAS!$C$2:$D$13,2,0)," ")</f>
        <v>BIENES DE LARGA DURACIÓN</v>
      </c>
      <c r="AA63" s="38" t="str">
        <f t="shared" si="23"/>
        <v>84</v>
      </c>
      <c r="AB63" s="59">
        <v>840103</v>
      </c>
      <c r="AC63" s="26" t="str">
        <f>+IFERROR(VLOOKUP(AB63,LISTAS!$A$9:$B$217,2,0)," ")</f>
        <v>Mobiliarios</v>
      </c>
      <c r="AD63" s="47"/>
      <c r="AE63" s="182"/>
      <c r="AF63" s="182"/>
      <c r="AG63" s="182"/>
      <c r="AH63" s="183"/>
      <c r="AI63" s="182"/>
      <c r="AJ63" s="182"/>
      <c r="AK63" s="182"/>
      <c r="AL63" s="182"/>
      <c r="AM63" s="220">
        <v>13017.24</v>
      </c>
      <c r="AN63" s="182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2"/>
      <c r="AZ63" s="182"/>
      <c r="BA63" s="182"/>
      <c r="BB63" s="182"/>
      <c r="BC63" s="182"/>
      <c r="BD63" s="182"/>
      <c r="BE63" s="182"/>
      <c r="BF63" s="182"/>
      <c r="BG63" s="182"/>
      <c r="BH63" s="182"/>
      <c r="BI63" s="182"/>
      <c r="BJ63" s="182"/>
      <c r="BK63" s="182"/>
      <c r="BL63" s="182"/>
      <c r="BM63" s="182"/>
      <c r="BN63" s="182"/>
      <c r="BO63" s="182"/>
      <c r="BP63" s="182"/>
      <c r="BQ63" s="182"/>
      <c r="BR63" s="182"/>
      <c r="BS63" s="182"/>
      <c r="BT63" s="182"/>
      <c r="BU63" s="182"/>
      <c r="BV63" s="182"/>
      <c r="BW63" s="182"/>
      <c r="BX63" s="182"/>
      <c r="BY63" s="182"/>
      <c r="BZ63" s="182"/>
      <c r="CA63" s="182"/>
      <c r="CB63" s="182"/>
      <c r="CC63" s="182"/>
      <c r="CD63" s="182"/>
      <c r="CE63" s="182"/>
      <c r="CF63" s="182"/>
      <c r="CG63" s="182"/>
      <c r="CH63" s="182"/>
      <c r="CI63" s="182"/>
      <c r="CJ63" s="182"/>
      <c r="CK63" s="182"/>
      <c r="CL63" s="182"/>
      <c r="CM63" s="182"/>
      <c r="CN63" s="182"/>
      <c r="CO63" s="182"/>
      <c r="CP63" s="182"/>
      <c r="CQ63" s="182"/>
      <c r="CR63" s="182"/>
      <c r="CS63" s="182"/>
      <c r="CT63" s="182"/>
      <c r="CU63" s="182"/>
      <c r="CV63" s="182"/>
      <c r="CW63" s="182"/>
      <c r="CX63" s="182"/>
      <c r="CY63" s="182"/>
      <c r="CZ63" s="182"/>
      <c r="DA63" s="182"/>
      <c r="DB63" s="182"/>
      <c r="DC63" s="182"/>
      <c r="DD63" s="182"/>
      <c r="DE63" s="182"/>
      <c r="DF63" s="182"/>
      <c r="DG63" s="225">
        <f t="shared" si="17"/>
        <v>13017.24</v>
      </c>
      <c r="DH63" s="43">
        <f t="shared" si="18"/>
        <v>0</v>
      </c>
      <c r="DI63" s="43">
        <f t="shared" si="19"/>
        <v>0</v>
      </c>
      <c r="DJ63" s="128">
        <f t="shared" si="20"/>
        <v>0</v>
      </c>
      <c r="DK63" s="273">
        <f t="shared" si="21"/>
        <v>0</v>
      </c>
      <c r="DL63" s="43">
        <f t="shared" si="22"/>
        <v>13017.24</v>
      </c>
      <c r="DM63" s="135">
        <f t="shared" si="11"/>
        <v>0</v>
      </c>
      <c r="DN63" s="43">
        <v>0</v>
      </c>
      <c r="DO63" s="43">
        <v>0</v>
      </c>
      <c r="DP63" s="43">
        <v>0</v>
      </c>
      <c r="DQ63" s="43">
        <v>0</v>
      </c>
      <c r="DR63" s="43">
        <v>0</v>
      </c>
      <c r="DS63" s="43">
        <v>0</v>
      </c>
      <c r="DT63" s="43">
        <v>0</v>
      </c>
      <c r="DU63" s="43">
        <v>0</v>
      </c>
      <c r="DV63" s="43">
        <v>0</v>
      </c>
      <c r="DW63" s="43">
        <v>0</v>
      </c>
      <c r="DX63" s="43">
        <v>13017.24</v>
      </c>
      <c r="DY63" s="43">
        <v>0</v>
      </c>
      <c r="DZ63" s="58">
        <f t="shared" si="14"/>
        <v>13017.24</v>
      </c>
      <c r="EA63" s="45" t="str">
        <f t="shared" si="5"/>
        <v>CORRECTO</v>
      </c>
      <c r="EB63" s="45"/>
      <c r="EC63" s="47"/>
    </row>
    <row r="64" spans="1:133" ht="19.5" customHeight="1" x14ac:dyDescent="0.25">
      <c r="A64" s="48">
        <v>57</v>
      </c>
      <c r="B64" s="24">
        <v>2026</v>
      </c>
      <c r="C64" s="34" t="s">
        <v>62</v>
      </c>
      <c r="D64" s="60" t="s">
        <v>515</v>
      </c>
      <c r="E64" s="60" t="s">
        <v>64</v>
      </c>
      <c r="F64" s="26" t="s">
        <v>602</v>
      </c>
      <c r="G64" s="263" t="s">
        <v>525</v>
      </c>
      <c r="H64" s="180" t="s">
        <v>364</v>
      </c>
      <c r="I64" s="180" t="s">
        <v>358</v>
      </c>
      <c r="J64" s="180" t="s">
        <v>363</v>
      </c>
      <c r="K64" s="184" t="s">
        <v>362</v>
      </c>
      <c r="L64" s="191">
        <v>1701</v>
      </c>
      <c r="M64" s="192" t="s">
        <v>68</v>
      </c>
      <c r="N64" s="193" t="s">
        <v>518</v>
      </c>
      <c r="O64" s="192" t="s">
        <v>65</v>
      </c>
      <c r="P64" s="194" t="s">
        <v>519</v>
      </c>
      <c r="Q64" s="192" t="s">
        <v>65</v>
      </c>
      <c r="R64" s="194" t="s">
        <v>520</v>
      </c>
      <c r="S64" s="192" t="s">
        <v>67</v>
      </c>
      <c r="T64" s="34" t="s">
        <v>522</v>
      </c>
      <c r="U64" s="195" t="s">
        <v>516</v>
      </c>
      <c r="V64" s="196" t="s">
        <v>357</v>
      </c>
      <c r="W64" s="197" t="s">
        <v>352</v>
      </c>
      <c r="X64" s="192" t="s">
        <v>523</v>
      </c>
      <c r="Y64" s="192" t="s">
        <v>524</v>
      </c>
      <c r="Z64" s="37" t="str">
        <f>+IFERROR(VLOOKUP(AA64,LISTAS!$C$2:$D$13,2,0)," ")</f>
        <v>BIENES DE LARGA DURACIÓN</v>
      </c>
      <c r="AA64" s="38" t="str">
        <f t="shared" si="23"/>
        <v>84</v>
      </c>
      <c r="AB64" s="59">
        <v>840105</v>
      </c>
      <c r="AC64" s="26" t="str">
        <f>+IFERROR(VLOOKUP(AB64,LISTAS!$A$9:$B$217,2,0)," ")</f>
        <v>Vehículos</v>
      </c>
      <c r="AD64" s="47"/>
      <c r="AE64" s="182"/>
      <c r="AF64" s="182"/>
      <c r="AG64" s="182"/>
      <c r="AH64" s="183"/>
      <c r="AI64" s="182"/>
      <c r="AJ64" s="182"/>
      <c r="AK64" s="182"/>
      <c r="AL64" s="182"/>
      <c r="AM64" s="220">
        <v>29881.35</v>
      </c>
      <c r="AN64" s="182"/>
      <c r="AO64" s="182"/>
      <c r="AP64" s="182"/>
      <c r="AQ64" s="182"/>
      <c r="AR64" s="182"/>
      <c r="AS64" s="182"/>
      <c r="AT64" s="182"/>
      <c r="AU64" s="182"/>
      <c r="AV64" s="182"/>
      <c r="AW64" s="182"/>
      <c r="AX64" s="182"/>
      <c r="AY64" s="182"/>
      <c r="AZ64" s="182"/>
      <c r="BA64" s="182"/>
      <c r="BB64" s="182"/>
      <c r="BC64" s="182"/>
      <c r="BD64" s="182"/>
      <c r="BE64" s="182"/>
      <c r="BF64" s="182"/>
      <c r="BG64" s="182"/>
      <c r="BH64" s="182"/>
      <c r="BI64" s="182"/>
      <c r="BJ64" s="182"/>
      <c r="BK64" s="182"/>
      <c r="BL64" s="182"/>
      <c r="BM64" s="182"/>
      <c r="BN64" s="182"/>
      <c r="BO64" s="182"/>
      <c r="BP64" s="182"/>
      <c r="BQ64" s="182"/>
      <c r="BR64" s="182"/>
      <c r="BS64" s="182"/>
      <c r="BT64" s="182"/>
      <c r="BU64" s="182"/>
      <c r="BV64" s="182"/>
      <c r="BW64" s="182"/>
      <c r="BX64" s="182"/>
      <c r="BY64" s="182"/>
      <c r="BZ64" s="182"/>
      <c r="CA64" s="182"/>
      <c r="CB64" s="182"/>
      <c r="CC64" s="182"/>
      <c r="CD64" s="182"/>
      <c r="CE64" s="182"/>
      <c r="CF64" s="182"/>
      <c r="CG64" s="182"/>
      <c r="CH64" s="182"/>
      <c r="CI64" s="182"/>
      <c r="CJ64" s="182"/>
      <c r="CK64" s="182"/>
      <c r="CL64" s="182"/>
      <c r="CM64" s="182"/>
      <c r="CN64" s="182"/>
      <c r="CO64" s="182"/>
      <c r="CP64" s="182"/>
      <c r="CQ64" s="182"/>
      <c r="CR64" s="182"/>
      <c r="CS64" s="182"/>
      <c r="CT64" s="182"/>
      <c r="CU64" s="182"/>
      <c r="CV64" s="182"/>
      <c r="CW64" s="182"/>
      <c r="CX64" s="182"/>
      <c r="CY64" s="182"/>
      <c r="CZ64" s="182"/>
      <c r="DA64" s="182"/>
      <c r="DB64" s="182"/>
      <c r="DC64" s="182"/>
      <c r="DD64" s="182"/>
      <c r="DE64" s="182"/>
      <c r="DF64" s="182"/>
      <c r="DG64" s="225">
        <f t="shared" si="17"/>
        <v>29881.35</v>
      </c>
      <c r="DH64" s="43">
        <f t="shared" si="18"/>
        <v>0</v>
      </c>
      <c r="DI64" s="43">
        <f t="shared" si="19"/>
        <v>0</v>
      </c>
      <c r="DJ64" s="128">
        <f t="shared" si="20"/>
        <v>0</v>
      </c>
      <c r="DK64" s="273">
        <f t="shared" si="21"/>
        <v>0</v>
      </c>
      <c r="DL64" s="43">
        <f t="shared" si="22"/>
        <v>29881.35</v>
      </c>
      <c r="DM64" s="135">
        <f t="shared" si="11"/>
        <v>0</v>
      </c>
      <c r="DN64" s="43">
        <v>0</v>
      </c>
      <c r="DO64" s="43">
        <v>0</v>
      </c>
      <c r="DP64" s="43">
        <v>0</v>
      </c>
      <c r="DQ64" s="43">
        <v>0</v>
      </c>
      <c r="DR64" s="43">
        <v>0</v>
      </c>
      <c r="DS64" s="43">
        <v>0</v>
      </c>
      <c r="DT64" s="43">
        <v>0</v>
      </c>
      <c r="DU64" s="43">
        <v>0</v>
      </c>
      <c r="DV64" s="43">
        <v>0</v>
      </c>
      <c r="DW64" s="43">
        <v>0</v>
      </c>
      <c r="DX64" s="43">
        <v>29881.35</v>
      </c>
      <c r="DY64" s="43">
        <v>0</v>
      </c>
      <c r="DZ64" s="58">
        <f t="shared" si="14"/>
        <v>29881.35</v>
      </c>
      <c r="EA64" s="45" t="str">
        <f t="shared" si="5"/>
        <v>CORRECTO</v>
      </c>
      <c r="EB64" s="45"/>
      <c r="EC64" s="47"/>
    </row>
    <row r="65" spans="1:133" ht="19.5" customHeight="1" x14ac:dyDescent="0.25">
      <c r="A65" s="24">
        <v>58</v>
      </c>
      <c r="B65" s="24">
        <v>2026</v>
      </c>
      <c r="C65" s="34" t="s">
        <v>62</v>
      </c>
      <c r="D65" s="60" t="s">
        <v>515</v>
      </c>
      <c r="E65" s="60" t="s">
        <v>64</v>
      </c>
      <c r="F65" s="40" t="s">
        <v>603</v>
      </c>
      <c r="G65" s="266" t="s">
        <v>528</v>
      </c>
      <c r="H65" s="180" t="s">
        <v>364</v>
      </c>
      <c r="I65" s="180" t="s">
        <v>358</v>
      </c>
      <c r="J65" s="180" t="s">
        <v>363</v>
      </c>
      <c r="K65" s="184" t="s">
        <v>362</v>
      </c>
      <c r="L65" s="191">
        <v>1701</v>
      </c>
      <c r="M65" s="192" t="s">
        <v>68</v>
      </c>
      <c r="N65" s="193" t="s">
        <v>518</v>
      </c>
      <c r="O65" s="192" t="s">
        <v>65</v>
      </c>
      <c r="P65" s="194" t="s">
        <v>519</v>
      </c>
      <c r="Q65" s="192" t="s">
        <v>66</v>
      </c>
      <c r="R65" s="194" t="s">
        <v>526</v>
      </c>
      <c r="S65" s="192" t="s">
        <v>65</v>
      </c>
      <c r="T65" s="181" t="s">
        <v>527</v>
      </c>
      <c r="U65" s="195" t="s">
        <v>516</v>
      </c>
      <c r="V65" s="196" t="s">
        <v>357</v>
      </c>
      <c r="W65" s="197" t="s">
        <v>352</v>
      </c>
      <c r="X65" s="192" t="s">
        <v>523</v>
      </c>
      <c r="Y65" s="192" t="s">
        <v>524</v>
      </c>
      <c r="Z65" s="37" t="str">
        <f>+IFERROR(VLOOKUP(AA65,LISTAS!$C$2:$D$13,2,0)," ")</f>
        <v>BIENES DE LARGA DURACIÓN</v>
      </c>
      <c r="AA65" s="38" t="str">
        <f t="shared" si="23"/>
        <v>84</v>
      </c>
      <c r="AB65" s="59">
        <v>840107</v>
      </c>
      <c r="AC65" s="26" t="str">
        <f>+IFERROR(VLOOKUP(AB65,LISTAS!$A$9:$B$217,2,0)," ")</f>
        <v>Equipos Sistemas y Paquetes Informaticos</v>
      </c>
      <c r="AD65" s="47"/>
      <c r="AE65" s="182"/>
      <c r="AF65" s="182"/>
      <c r="AG65" s="182"/>
      <c r="AH65" s="183"/>
      <c r="AI65" s="182"/>
      <c r="AJ65" s="182"/>
      <c r="AK65" s="182"/>
      <c r="AL65" s="182"/>
      <c r="AM65" s="218">
        <v>1014603.04</v>
      </c>
      <c r="AN65" s="182"/>
      <c r="AO65" s="182"/>
      <c r="AP65" s="182"/>
      <c r="AQ65" s="182"/>
      <c r="AR65" s="182"/>
      <c r="AS65" s="182"/>
      <c r="AT65" s="182"/>
      <c r="AU65" s="182"/>
      <c r="AV65" s="182"/>
      <c r="AW65" s="182"/>
      <c r="AX65" s="182"/>
      <c r="AY65" s="182"/>
      <c r="AZ65" s="182"/>
      <c r="BA65" s="182"/>
      <c r="BB65" s="182"/>
      <c r="BC65" s="182"/>
      <c r="BD65" s="182"/>
      <c r="BE65" s="182"/>
      <c r="BF65" s="182"/>
      <c r="BG65" s="182"/>
      <c r="BH65" s="182"/>
      <c r="BI65" s="182"/>
      <c r="BJ65" s="182"/>
      <c r="BK65" s="182"/>
      <c r="BL65" s="182"/>
      <c r="BM65" s="182"/>
      <c r="BN65" s="182"/>
      <c r="BO65" s="182"/>
      <c r="BP65" s="182"/>
      <c r="BQ65" s="182"/>
      <c r="BR65" s="182"/>
      <c r="BS65" s="182"/>
      <c r="BT65" s="182"/>
      <c r="BU65" s="182"/>
      <c r="BV65" s="182"/>
      <c r="BW65" s="182"/>
      <c r="BX65" s="182"/>
      <c r="BY65" s="182"/>
      <c r="BZ65" s="182"/>
      <c r="CA65" s="182"/>
      <c r="CB65" s="182"/>
      <c r="CC65" s="182"/>
      <c r="CD65" s="182"/>
      <c r="CE65" s="182"/>
      <c r="CF65" s="182"/>
      <c r="CG65" s="182"/>
      <c r="CH65" s="182"/>
      <c r="CI65" s="182"/>
      <c r="CJ65" s="182"/>
      <c r="CK65" s="182"/>
      <c r="CL65" s="182"/>
      <c r="CM65" s="182"/>
      <c r="CN65" s="182"/>
      <c r="CO65" s="182"/>
      <c r="CP65" s="182"/>
      <c r="CQ65" s="182"/>
      <c r="CR65" s="182"/>
      <c r="CS65" s="182"/>
      <c r="CT65" s="182"/>
      <c r="CU65" s="182"/>
      <c r="CV65" s="182"/>
      <c r="CW65" s="182"/>
      <c r="CX65" s="182"/>
      <c r="CY65" s="182"/>
      <c r="CZ65" s="182"/>
      <c r="DA65" s="182"/>
      <c r="DB65" s="182"/>
      <c r="DC65" s="182"/>
      <c r="DD65" s="182"/>
      <c r="DE65" s="182"/>
      <c r="DF65" s="182"/>
      <c r="DG65" s="225">
        <f t="shared" si="17"/>
        <v>1014603.04</v>
      </c>
      <c r="DH65" s="43">
        <f t="shared" si="18"/>
        <v>0</v>
      </c>
      <c r="DI65" s="43">
        <f t="shared" si="19"/>
        <v>0</v>
      </c>
      <c r="DJ65" s="128">
        <f t="shared" si="20"/>
        <v>0</v>
      </c>
      <c r="DK65" s="273">
        <f t="shared" si="21"/>
        <v>0</v>
      </c>
      <c r="DL65" s="43">
        <f t="shared" si="22"/>
        <v>1014603.04</v>
      </c>
      <c r="DM65" s="135">
        <f t="shared" si="11"/>
        <v>0</v>
      </c>
      <c r="DN65" s="130">
        <v>0</v>
      </c>
      <c r="DO65" s="43">
        <v>0</v>
      </c>
      <c r="DP65" s="43">
        <v>0</v>
      </c>
      <c r="DQ65" s="43">
        <v>0</v>
      </c>
      <c r="DR65" s="43">
        <v>0</v>
      </c>
      <c r="DS65" s="43">
        <v>0</v>
      </c>
      <c r="DT65" s="43">
        <v>0</v>
      </c>
      <c r="DU65" s="43">
        <v>480601.44</v>
      </c>
      <c r="DV65" s="43">
        <v>0</v>
      </c>
      <c r="DW65" s="43">
        <v>213600.64000000001</v>
      </c>
      <c r="DX65" s="43">
        <v>160200.48000000001</v>
      </c>
      <c r="DY65" s="43">
        <v>160200.48000000001</v>
      </c>
      <c r="DZ65" s="58">
        <f t="shared" si="14"/>
        <v>1014603.04</v>
      </c>
      <c r="EA65" s="45" t="str">
        <f t="shared" si="5"/>
        <v>CORRECTO</v>
      </c>
      <c r="EB65" s="45"/>
      <c r="EC65" s="47"/>
    </row>
    <row r="66" spans="1:133" ht="19.5" customHeight="1" x14ac:dyDescent="0.25">
      <c r="A66" s="48">
        <v>59</v>
      </c>
      <c r="B66" s="24">
        <v>2026</v>
      </c>
      <c r="C66" s="34" t="s">
        <v>62</v>
      </c>
      <c r="D66" s="60" t="s">
        <v>515</v>
      </c>
      <c r="E66" s="60" t="s">
        <v>64</v>
      </c>
      <c r="F66" s="26" t="s">
        <v>604</v>
      </c>
      <c r="G66" s="266" t="s">
        <v>529</v>
      </c>
      <c r="H66" s="180" t="s">
        <v>364</v>
      </c>
      <c r="I66" s="180" t="s">
        <v>358</v>
      </c>
      <c r="J66" s="180" t="s">
        <v>363</v>
      </c>
      <c r="K66" s="184" t="s">
        <v>362</v>
      </c>
      <c r="L66" s="191">
        <v>1701</v>
      </c>
      <c r="M66" s="192" t="s">
        <v>68</v>
      </c>
      <c r="N66" s="193" t="s">
        <v>518</v>
      </c>
      <c r="O66" s="192" t="s">
        <v>65</v>
      </c>
      <c r="P66" s="194" t="s">
        <v>519</v>
      </c>
      <c r="Q66" s="192" t="s">
        <v>66</v>
      </c>
      <c r="R66" s="194" t="s">
        <v>526</v>
      </c>
      <c r="S66" s="192" t="s">
        <v>65</v>
      </c>
      <c r="T66" s="181" t="s">
        <v>527</v>
      </c>
      <c r="U66" s="195" t="s">
        <v>516</v>
      </c>
      <c r="V66" s="196" t="s">
        <v>357</v>
      </c>
      <c r="W66" s="197" t="s">
        <v>352</v>
      </c>
      <c r="X66" s="192" t="s">
        <v>523</v>
      </c>
      <c r="Y66" s="192" t="s">
        <v>524</v>
      </c>
      <c r="Z66" s="37" t="str">
        <f>+IFERROR(VLOOKUP(AA66,LISTAS!$C$2:$D$13,2,0)," ")</f>
        <v>BIENES DE LARGA DURACIÓN</v>
      </c>
      <c r="AA66" s="38" t="str">
        <f t="shared" si="23"/>
        <v>84</v>
      </c>
      <c r="AB66" s="59">
        <v>840107</v>
      </c>
      <c r="AC66" s="26" t="str">
        <f>+IFERROR(VLOOKUP(AB66,LISTAS!$A$9:$B$217,2,0)," ")</f>
        <v>Equipos Sistemas y Paquetes Informaticos</v>
      </c>
      <c r="AD66" s="47"/>
      <c r="AE66" s="182"/>
      <c r="AF66" s="182"/>
      <c r="AG66" s="182"/>
      <c r="AH66" s="183"/>
      <c r="AI66" s="182"/>
      <c r="AJ66" s="182"/>
      <c r="AK66" s="182"/>
      <c r="AL66" s="182"/>
      <c r="AM66" s="218">
        <v>480601.44</v>
      </c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2"/>
      <c r="BH66" s="182"/>
      <c r="BI66" s="182"/>
      <c r="BJ66" s="182"/>
      <c r="BK66" s="182"/>
      <c r="BL66" s="182"/>
      <c r="BM66" s="182"/>
      <c r="BN66" s="182"/>
      <c r="BO66" s="182"/>
      <c r="BP66" s="182"/>
      <c r="BQ66" s="182"/>
      <c r="BR66" s="182"/>
      <c r="BS66" s="182"/>
      <c r="BT66" s="182"/>
      <c r="BU66" s="182"/>
      <c r="BV66" s="182"/>
      <c r="BW66" s="182"/>
      <c r="BX66" s="182"/>
      <c r="BY66" s="182"/>
      <c r="BZ66" s="182"/>
      <c r="CA66" s="182"/>
      <c r="CB66" s="182"/>
      <c r="CC66" s="182"/>
      <c r="CD66" s="182"/>
      <c r="CE66" s="182"/>
      <c r="CF66" s="182"/>
      <c r="CG66" s="182"/>
      <c r="CH66" s="182"/>
      <c r="CI66" s="182"/>
      <c r="CJ66" s="182"/>
      <c r="CK66" s="182"/>
      <c r="CL66" s="182"/>
      <c r="CM66" s="182"/>
      <c r="CN66" s="182"/>
      <c r="CO66" s="182"/>
      <c r="CP66" s="182"/>
      <c r="CQ66" s="182"/>
      <c r="CR66" s="182"/>
      <c r="CS66" s="182"/>
      <c r="CT66" s="182"/>
      <c r="CU66" s="182"/>
      <c r="CV66" s="182"/>
      <c r="CW66" s="182"/>
      <c r="CX66" s="182"/>
      <c r="CY66" s="182"/>
      <c r="CZ66" s="182"/>
      <c r="DA66" s="182"/>
      <c r="DB66" s="182"/>
      <c r="DC66" s="182"/>
      <c r="DD66" s="182"/>
      <c r="DE66" s="182"/>
      <c r="DF66" s="182"/>
      <c r="DG66" s="225">
        <f t="shared" si="17"/>
        <v>480601.44</v>
      </c>
      <c r="DH66" s="43">
        <f t="shared" si="18"/>
        <v>0</v>
      </c>
      <c r="DI66" s="43">
        <f t="shared" si="19"/>
        <v>0</v>
      </c>
      <c r="DJ66" s="128">
        <f t="shared" si="20"/>
        <v>0</v>
      </c>
      <c r="DK66" s="273">
        <f t="shared" si="21"/>
        <v>0</v>
      </c>
      <c r="DL66" s="43">
        <f t="shared" si="22"/>
        <v>480601.44</v>
      </c>
      <c r="DM66" s="135">
        <f t="shared" si="11"/>
        <v>0</v>
      </c>
      <c r="DN66" s="130">
        <v>0</v>
      </c>
      <c r="DO66" s="43">
        <v>0</v>
      </c>
      <c r="DP66" s="43">
        <v>0</v>
      </c>
      <c r="DQ66" s="43">
        <v>0</v>
      </c>
      <c r="DR66" s="43">
        <v>0</v>
      </c>
      <c r="DS66" s="43">
        <v>0</v>
      </c>
      <c r="DT66" s="43">
        <v>0</v>
      </c>
      <c r="DU66" s="43">
        <v>0</v>
      </c>
      <c r="DV66" s="43">
        <v>0</v>
      </c>
      <c r="DW66" s="43">
        <v>0</v>
      </c>
      <c r="DX66" s="43">
        <v>480601.44</v>
      </c>
      <c r="DY66" s="43">
        <v>0</v>
      </c>
      <c r="DZ66" s="58">
        <f t="shared" si="14"/>
        <v>480601.44</v>
      </c>
      <c r="EA66" s="45" t="str">
        <f t="shared" si="5"/>
        <v>CORRECTO</v>
      </c>
      <c r="EB66" s="45"/>
      <c r="EC66" s="47"/>
    </row>
    <row r="67" spans="1:133" ht="19.5" customHeight="1" x14ac:dyDescent="0.25">
      <c r="A67" s="48">
        <v>60</v>
      </c>
      <c r="B67" s="24">
        <v>2026</v>
      </c>
      <c r="C67" s="34" t="s">
        <v>62</v>
      </c>
      <c r="D67" s="60" t="s">
        <v>515</v>
      </c>
      <c r="E67" s="60" t="s">
        <v>64</v>
      </c>
      <c r="F67" s="26" t="s">
        <v>605</v>
      </c>
      <c r="G67" s="266" t="s">
        <v>530</v>
      </c>
      <c r="H67" s="180" t="s">
        <v>364</v>
      </c>
      <c r="I67" s="180" t="s">
        <v>358</v>
      </c>
      <c r="J67" s="180" t="s">
        <v>363</v>
      </c>
      <c r="K67" s="184" t="s">
        <v>362</v>
      </c>
      <c r="L67" s="191">
        <v>1701</v>
      </c>
      <c r="M67" s="192" t="s">
        <v>68</v>
      </c>
      <c r="N67" s="193" t="s">
        <v>518</v>
      </c>
      <c r="O67" s="192" t="s">
        <v>65</v>
      </c>
      <c r="P67" s="194" t="s">
        <v>519</v>
      </c>
      <c r="Q67" s="192" t="s">
        <v>66</v>
      </c>
      <c r="R67" s="194" t="s">
        <v>526</v>
      </c>
      <c r="S67" s="192" t="s">
        <v>65</v>
      </c>
      <c r="T67" s="181" t="s">
        <v>527</v>
      </c>
      <c r="U67" s="195" t="s">
        <v>516</v>
      </c>
      <c r="V67" s="196" t="s">
        <v>357</v>
      </c>
      <c r="W67" s="197" t="s">
        <v>352</v>
      </c>
      <c r="X67" s="192" t="s">
        <v>523</v>
      </c>
      <c r="Y67" s="192" t="s">
        <v>524</v>
      </c>
      <c r="Z67" s="37" t="str">
        <f>+IFERROR(VLOOKUP(AA67,LISTAS!$C$2:$D$13,2,0)," ")</f>
        <v>BIENES DE LARGA DURACIÓN</v>
      </c>
      <c r="AA67" s="38" t="str">
        <f t="shared" si="23"/>
        <v>84</v>
      </c>
      <c r="AB67" s="59">
        <v>840107</v>
      </c>
      <c r="AC67" s="26" t="str">
        <f>+IFERROR(VLOOKUP(AB67,LISTAS!$A$9:$B$217,2,0)," ")</f>
        <v>Equipos Sistemas y Paquetes Informaticos</v>
      </c>
      <c r="AD67" s="47"/>
      <c r="AE67" s="182"/>
      <c r="AF67" s="182"/>
      <c r="AG67" s="182"/>
      <c r="AH67" s="183"/>
      <c r="AI67" s="182"/>
      <c r="AJ67" s="182"/>
      <c r="AK67" s="182"/>
      <c r="AL67" s="182"/>
      <c r="AM67" s="218">
        <v>480601.44</v>
      </c>
      <c r="AN67" s="182"/>
      <c r="AO67" s="182"/>
      <c r="AP67" s="182"/>
      <c r="AQ67" s="182"/>
      <c r="AR67" s="182"/>
      <c r="AS67" s="182"/>
      <c r="AT67" s="182"/>
      <c r="AU67" s="182"/>
      <c r="AV67" s="182"/>
      <c r="AW67" s="182"/>
      <c r="AX67" s="182"/>
      <c r="AY67" s="182"/>
      <c r="AZ67" s="182"/>
      <c r="BA67" s="182"/>
      <c r="BB67" s="182"/>
      <c r="BC67" s="182"/>
      <c r="BD67" s="182"/>
      <c r="BE67" s="182"/>
      <c r="BF67" s="182"/>
      <c r="BG67" s="182"/>
      <c r="BH67" s="182"/>
      <c r="BI67" s="182"/>
      <c r="BJ67" s="182"/>
      <c r="BK67" s="182"/>
      <c r="BL67" s="182"/>
      <c r="BM67" s="182"/>
      <c r="BN67" s="182"/>
      <c r="BO67" s="182"/>
      <c r="BP67" s="182"/>
      <c r="BQ67" s="182"/>
      <c r="BR67" s="182"/>
      <c r="BS67" s="182"/>
      <c r="BT67" s="182"/>
      <c r="BU67" s="182"/>
      <c r="BV67" s="182"/>
      <c r="BW67" s="182"/>
      <c r="BX67" s="182"/>
      <c r="BY67" s="182"/>
      <c r="BZ67" s="182"/>
      <c r="CA67" s="182"/>
      <c r="CB67" s="182"/>
      <c r="CC67" s="182"/>
      <c r="CD67" s="182"/>
      <c r="CE67" s="182"/>
      <c r="CF67" s="182"/>
      <c r="CG67" s="182"/>
      <c r="CH67" s="182"/>
      <c r="CI67" s="182"/>
      <c r="CJ67" s="182"/>
      <c r="CK67" s="182"/>
      <c r="CL67" s="182"/>
      <c r="CM67" s="182"/>
      <c r="CN67" s="182"/>
      <c r="CO67" s="182"/>
      <c r="CP67" s="182"/>
      <c r="CQ67" s="182"/>
      <c r="CR67" s="182"/>
      <c r="CS67" s="182"/>
      <c r="CT67" s="182"/>
      <c r="CU67" s="182"/>
      <c r="CV67" s="182"/>
      <c r="CW67" s="182"/>
      <c r="CX67" s="182"/>
      <c r="CY67" s="182"/>
      <c r="CZ67" s="182"/>
      <c r="DA67" s="182"/>
      <c r="DB67" s="182"/>
      <c r="DC67" s="182"/>
      <c r="DD67" s="182"/>
      <c r="DE67" s="182"/>
      <c r="DF67" s="182"/>
      <c r="DG67" s="225">
        <f t="shared" si="17"/>
        <v>480601.44</v>
      </c>
      <c r="DH67" s="43">
        <f t="shared" si="18"/>
        <v>0</v>
      </c>
      <c r="DI67" s="43">
        <f t="shared" si="19"/>
        <v>0</v>
      </c>
      <c r="DJ67" s="128">
        <f t="shared" si="20"/>
        <v>0</v>
      </c>
      <c r="DK67" s="273">
        <f t="shared" si="21"/>
        <v>0</v>
      </c>
      <c r="DL67" s="43">
        <f t="shared" si="22"/>
        <v>480601.44</v>
      </c>
      <c r="DM67" s="135">
        <f t="shared" si="11"/>
        <v>0</v>
      </c>
      <c r="DN67" s="130">
        <v>0</v>
      </c>
      <c r="DO67" s="43">
        <v>0</v>
      </c>
      <c r="DP67" s="43">
        <v>0</v>
      </c>
      <c r="DQ67" s="43">
        <v>0</v>
      </c>
      <c r="DR67" s="43">
        <v>0</v>
      </c>
      <c r="DS67" s="43">
        <v>0</v>
      </c>
      <c r="DT67" s="43">
        <v>0</v>
      </c>
      <c r="DU67" s="43">
        <v>0</v>
      </c>
      <c r="DV67" s="43">
        <v>0</v>
      </c>
      <c r="DW67" s="43">
        <v>0</v>
      </c>
      <c r="DX67" s="43">
        <v>0</v>
      </c>
      <c r="DY67" s="43">
        <v>480601.44</v>
      </c>
      <c r="DZ67" s="58">
        <f t="shared" si="14"/>
        <v>480601.44</v>
      </c>
      <c r="EA67" s="45" t="str">
        <f t="shared" si="5"/>
        <v>CORRECTO</v>
      </c>
      <c r="EB67" s="45"/>
      <c r="EC67" s="47"/>
    </row>
    <row r="68" spans="1:133" ht="19.5" customHeight="1" x14ac:dyDescent="0.25">
      <c r="A68" s="24">
        <v>61</v>
      </c>
      <c r="B68" s="24">
        <v>2026</v>
      </c>
      <c r="C68" s="34" t="s">
        <v>62</v>
      </c>
      <c r="D68" s="60" t="s">
        <v>515</v>
      </c>
      <c r="E68" s="60" t="s">
        <v>64</v>
      </c>
      <c r="F68" s="26" t="s">
        <v>606</v>
      </c>
      <c r="G68" s="266" t="s">
        <v>531</v>
      </c>
      <c r="H68" s="180" t="s">
        <v>364</v>
      </c>
      <c r="I68" s="180" t="s">
        <v>358</v>
      </c>
      <c r="J68" s="180" t="s">
        <v>363</v>
      </c>
      <c r="K68" s="184" t="s">
        <v>362</v>
      </c>
      <c r="L68" s="191">
        <v>1701</v>
      </c>
      <c r="M68" s="192" t="s">
        <v>68</v>
      </c>
      <c r="N68" s="193" t="s">
        <v>518</v>
      </c>
      <c r="O68" s="192" t="s">
        <v>65</v>
      </c>
      <c r="P68" s="194" t="s">
        <v>519</v>
      </c>
      <c r="Q68" s="192" t="s">
        <v>66</v>
      </c>
      <c r="R68" s="194" t="s">
        <v>526</v>
      </c>
      <c r="S68" s="192" t="s">
        <v>65</v>
      </c>
      <c r="T68" s="181" t="s">
        <v>527</v>
      </c>
      <c r="U68" s="195" t="s">
        <v>516</v>
      </c>
      <c r="V68" s="196" t="s">
        <v>357</v>
      </c>
      <c r="W68" s="197" t="s">
        <v>352</v>
      </c>
      <c r="X68" s="192" t="s">
        <v>523</v>
      </c>
      <c r="Y68" s="192" t="s">
        <v>524</v>
      </c>
      <c r="Z68" s="37" t="str">
        <f>+IFERROR(VLOOKUP(AA68,LISTAS!$C$2:$D$13,2,0)," ")</f>
        <v>BIENES DE LARGA DURACIÓN</v>
      </c>
      <c r="AA68" s="38" t="str">
        <f t="shared" si="23"/>
        <v>84</v>
      </c>
      <c r="AB68" s="59">
        <v>840107</v>
      </c>
      <c r="AC68" s="26" t="str">
        <f>+IFERROR(VLOOKUP(AB68,LISTAS!$A$9:$B$217,2,0)," ")</f>
        <v>Equipos Sistemas y Paquetes Informaticos</v>
      </c>
      <c r="AD68" s="47"/>
      <c r="AE68" s="182"/>
      <c r="AF68" s="182"/>
      <c r="AG68" s="182"/>
      <c r="AH68" s="183"/>
      <c r="AI68" s="182"/>
      <c r="AJ68" s="182"/>
      <c r="AK68" s="182"/>
      <c r="AL68" s="182"/>
      <c r="AM68" s="218">
        <v>480601.44</v>
      </c>
      <c r="AN68" s="182"/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2"/>
      <c r="BY68" s="182"/>
      <c r="BZ68" s="182"/>
      <c r="CA68" s="182"/>
      <c r="CB68" s="182"/>
      <c r="CC68" s="182"/>
      <c r="CD68" s="182"/>
      <c r="CE68" s="182"/>
      <c r="CF68" s="182"/>
      <c r="CG68" s="182"/>
      <c r="CH68" s="182"/>
      <c r="CI68" s="182"/>
      <c r="CJ68" s="182"/>
      <c r="CK68" s="182"/>
      <c r="CL68" s="182"/>
      <c r="CM68" s="182"/>
      <c r="CN68" s="182"/>
      <c r="CO68" s="182"/>
      <c r="CP68" s="182"/>
      <c r="CQ68" s="182"/>
      <c r="CR68" s="182"/>
      <c r="CS68" s="182"/>
      <c r="CT68" s="182"/>
      <c r="CU68" s="182"/>
      <c r="CV68" s="182"/>
      <c r="CW68" s="182"/>
      <c r="CX68" s="182"/>
      <c r="CY68" s="182"/>
      <c r="CZ68" s="182"/>
      <c r="DA68" s="182"/>
      <c r="DB68" s="182"/>
      <c r="DC68" s="182"/>
      <c r="DD68" s="182"/>
      <c r="DE68" s="182"/>
      <c r="DF68" s="182"/>
      <c r="DG68" s="225">
        <f t="shared" si="17"/>
        <v>480601.44</v>
      </c>
      <c r="DH68" s="43">
        <f t="shared" si="18"/>
        <v>0</v>
      </c>
      <c r="DI68" s="43">
        <f t="shared" si="19"/>
        <v>0</v>
      </c>
      <c r="DJ68" s="128">
        <f t="shared" si="20"/>
        <v>0</v>
      </c>
      <c r="DK68" s="273">
        <f t="shared" si="21"/>
        <v>0</v>
      </c>
      <c r="DL68" s="43">
        <f t="shared" si="22"/>
        <v>480601.44</v>
      </c>
      <c r="DM68" s="135">
        <f t="shared" si="11"/>
        <v>0</v>
      </c>
      <c r="DN68" s="130">
        <v>0</v>
      </c>
      <c r="DO68" s="43">
        <v>0</v>
      </c>
      <c r="DP68" s="43">
        <v>0</v>
      </c>
      <c r="DQ68" s="43">
        <v>0</v>
      </c>
      <c r="DR68" s="43">
        <v>0</v>
      </c>
      <c r="DS68" s="43">
        <v>0</v>
      </c>
      <c r="DT68" s="43">
        <v>0</v>
      </c>
      <c r="DU68" s="43">
        <v>0</v>
      </c>
      <c r="DV68" s="43">
        <v>0</v>
      </c>
      <c r="DW68" s="43">
        <v>0</v>
      </c>
      <c r="DX68" s="43">
        <v>480601.44</v>
      </c>
      <c r="DY68" s="43">
        <v>0</v>
      </c>
      <c r="DZ68" s="58">
        <f t="shared" si="14"/>
        <v>480601.44</v>
      </c>
      <c r="EA68" s="45" t="str">
        <f t="shared" si="5"/>
        <v>CORRECTO</v>
      </c>
      <c r="EB68" s="45"/>
      <c r="EC68" s="47"/>
    </row>
    <row r="69" spans="1:133" ht="19.5" customHeight="1" x14ac:dyDescent="0.25">
      <c r="A69" s="48">
        <v>62</v>
      </c>
      <c r="B69" s="24">
        <v>2026</v>
      </c>
      <c r="C69" s="34" t="s">
        <v>62</v>
      </c>
      <c r="D69" s="60" t="s">
        <v>515</v>
      </c>
      <c r="E69" s="60" t="s">
        <v>64</v>
      </c>
      <c r="F69" s="26" t="s">
        <v>607</v>
      </c>
      <c r="G69" s="266" t="s">
        <v>532</v>
      </c>
      <c r="H69" s="180" t="s">
        <v>364</v>
      </c>
      <c r="I69" s="180" t="s">
        <v>358</v>
      </c>
      <c r="J69" s="180" t="s">
        <v>363</v>
      </c>
      <c r="K69" s="184" t="s">
        <v>362</v>
      </c>
      <c r="L69" s="191">
        <v>1701</v>
      </c>
      <c r="M69" s="192" t="s">
        <v>68</v>
      </c>
      <c r="N69" s="193" t="s">
        <v>518</v>
      </c>
      <c r="O69" s="192" t="s">
        <v>65</v>
      </c>
      <c r="P69" s="194" t="s">
        <v>519</v>
      </c>
      <c r="Q69" s="192" t="s">
        <v>66</v>
      </c>
      <c r="R69" s="194" t="s">
        <v>526</v>
      </c>
      <c r="S69" s="192" t="s">
        <v>65</v>
      </c>
      <c r="T69" s="181" t="s">
        <v>527</v>
      </c>
      <c r="U69" s="195" t="s">
        <v>516</v>
      </c>
      <c r="V69" s="196" t="s">
        <v>357</v>
      </c>
      <c r="W69" s="197" t="s">
        <v>352</v>
      </c>
      <c r="X69" s="192" t="s">
        <v>523</v>
      </c>
      <c r="Y69" s="192" t="s">
        <v>524</v>
      </c>
      <c r="Z69" s="37" t="str">
        <f>+IFERROR(VLOOKUP(AA69,LISTAS!$C$2:$D$13,2,0)," ")</f>
        <v>BIENES DE LARGA DURACIÓN</v>
      </c>
      <c r="AA69" s="38" t="str">
        <f t="shared" si="23"/>
        <v>84</v>
      </c>
      <c r="AB69" s="59">
        <v>840107</v>
      </c>
      <c r="AC69" s="26" t="str">
        <f>+IFERROR(VLOOKUP(AB69,LISTAS!$A$9:$B$217,2,0)," ")</f>
        <v>Equipos Sistemas y Paquetes Informaticos</v>
      </c>
      <c r="AD69" s="47"/>
      <c r="AE69" s="182"/>
      <c r="AF69" s="182"/>
      <c r="AG69" s="182"/>
      <c r="AH69" s="183"/>
      <c r="AI69" s="182"/>
      <c r="AJ69" s="182"/>
      <c r="AK69" s="182"/>
      <c r="AL69" s="182"/>
      <c r="AM69" s="218">
        <v>15741.599999999999</v>
      </c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  <c r="AZ69" s="182"/>
      <c r="BA69" s="182"/>
      <c r="BB69" s="182"/>
      <c r="BC69" s="182"/>
      <c r="BD69" s="182"/>
      <c r="BE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  <c r="CL69" s="182"/>
      <c r="CM69" s="182"/>
      <c r="CN69" s="182"/>
      <c r="CO69" s="182"/>
      <c r="CP69" s="182"/>
      <c r="CQ69" s="182"/>
      <c r="CR69" s="182"/>
      <c r="CS69" s="182"/>
      <c r="CT69" s="182"/>
      <c r="CU69" s="182"/>
      <c r="CV69" s="182"/>
      <c r="CW69" s="182"/>
      <c r="CX69" s="182"/>
      <c r="CY69" s="182"/>
      <c r="CZ69" s="182"/>
      <c r="DA69" s="182"/>
      <c r="DB69" s="182"/>
      <c r="DC69" s="182"/>
      <c r="DD69" s="182"/>
      <c r="DE69" s="182"/>
      <c r="DF69" s="182"/>
      <c r="DG69" s="225">
        <f t="shared" si="17"/>
        <v>15741.599999999999</v>
      </c>
      <c r="DH69" s="43">
        <f t="shared" si="18"/>
        <v>0</v>
      </c>
      <c r="DI69" s="43">
        <f t="shared" si="19"/>
        <v>0</v>
      </c>
      <c r="DJ69" s="128">
        <f t="shared" si="20"/>
        <v>0</v>
      </c>
      <c r="DK69" s="273">
        <f t="shared" si="21"/>
        <v>0</v>
      </c>
      <c r="DL69" s="43">
        <f t="shared" si="22"/>
        <v>15741.599999999999</v>
      </c>
      <c r="DM69" s="135">
        <f t="shared" si="11"/>
        <v>0</v>
      </c>
      <c r="DN69" s="130">
        <v>0</v>
      </c>
      <c r="DO69" s="43">
        <v>0</v>
      </c>
      <c r="DP69" s="43">
        <v>0</v>
      </c>
      <c r="DQ69" s="43">
        <v>0</v>
      </c>
      <c r="DR69" s="43">
        <v>0</v>
      </c>
      <c r="DS69" s="43">
        <v>0</v>
      </c>
      <c r="DT69" s="43">
        <v>0</v>
      </c>
      <c r="DU69" s="43">
        <v>0</v>
      </c>
      <c r="DV69" s="43">
        <v>0</v>
      </c>
      <c r="DW69" s="43">
        <v>0</v>
      </c>
      <c r="DX69" s="43">
        <v>13256.9</v>
      </c>
      <c r="DY69" s="43">
        <v>2484.6999999999998</v>
      </c>
      <c r="DZ69" s="58">
        <f t="shared" si="14"/>
        <v>15741.599999999999</v>
      </c>
      <c r="EA69" s="45" t="str">
        <f t="shared" si="5"/>
        <v>CORRECTO</v>
      </c>
      <c r="EB69" s="45"/>
      <c r="EC69" s="47"/>
    </row>
    <row r="70" spans="1:133" ht="19.5" customHeight="1" x14ac:dyDescent="0.25">
      <c r="A70" s="48">
        <v>63</v>
      </c>
      <c r="B70" s="24">
        <v>2026</v>
      </c>
      <c r="C70" s="34" t="s">
        <v>62</v>
      </c>
      <c r="D70" s="60" t="s">
        <v>515</v>
      </c>
      <c r="E70" s="60" t="s">
        <v>64</v>
      </c>
      <c r="F70" s="26" t="s">
        <v>608</v>
      </c>
      <c r="G70" s="266" t="s">
        <v>533</v>
      </c>
      <c r="H70" s="180" t="s">
        <v>364</v>
      </c>
      <c r="I70" s="180" t="s">
        <v>358</v>
      </c>
      <c r="J70" s="180" t="s">
        <v>363</v>
      </c>
      <c r="K70" s="184" t="s">
        <v>362</v>
      </c>
      <c r="L70" s="191">
        <v>1701</v>
      </c>
      <c r="M70" s="192" t="s">
        <v>68</v>
      </c>
      <c r="N70" s="193" t="s">
        <v>518</v>
      </c>
      <c r="O70" s="192" t="s">
        <v>65</v>
      </c>
      <c r="P70" s="194" t="s">
        <v>519</v>
      </c>
      <c r="Q70" s="192" t="s">
        <v>66</v>
      </c>
      <c r="R70" s="194" t="s">
        <v>526</v>
      </c>
      <c r="S70" s="192" t="s">
        <v>65</v>
      </c>
      <c r="T70" s="181" t="s">
        <v>527</v>
      </c>
      <c r="U70" s="195" t="s">
        <v>516</v>
      </c>
      <c r="V70" s="196" t="s">
        <v>357</v>
      </c>
      <c r="W70" s="197" t="s">
        <v>352</v>
      </c>
      <c r="X70" s="192" t="s">
        <v>523</v>
      </c>
      <c r="Y70" s="192" t="s">
        <v>524</v>
      </c>
      <c r="Z70" s="37" t="str">
        <f>+IFERROR(VLOOKUP(AA70,LISTAS!$C$2:$D$13,2,0)," ")</f>
        <v>BIENES DE LARGA DURACIÓN</v>
      </c>
      <c r="AA70" s="38" t="str">
        <f t="shared" si="23"/>
        <v>84</v>
      </c>
      <c r="AB70" s="59">
        <v>840107</v>
      </c>
      <c r="AC70" s="26" t="str">
        <f>+IFERROR(VLOOKUP(AB70,LISTAS!$A$9:$B$217,2,0)," ")</f>
        <v>Equipos Sistemas y Paquetes Informaticos</v>
      </c>
      <c r="AD70" s="47"/>
      <c r="AE70" s="182"/>
      <c r="AF70" s="182"/>
      <c r="AG70" s="182"/>
      <c r="AH70" s="183"/>
      <c r="AI70" s="182"/>
      <c r="AJ70" s="182"/>
      <c r="AK70" s="182"/>
      <c r="AL70" s="182"/>
      <c r="AM70" s="218">
        <v>12500.69</v>
      </c>
      <c r="AN70" s="182"/>
      <c r="AO70" s="182"/>
      <c r="AP70" s="182"/>
      <c r="AQ70" s="182"/>
      <c r="AR70" s="182"/>
      <c r="AS70" s="182"/>
      <c r="AT70" s="182"/>
      <c r="AU70" s="182"/>
      <c r="AV70" s="182"/>
      <c r="AW70" s="182"/>
      <c r="AX70" s="182"/>
      <c r="AY70" s="182"/>
      <c r="AZ70" s="182"/>
      <c r="BA70" s="182"/>
      <c r="BB70" s="182"/>
      <c r="BC70" s="182"/>
      <c r="BD70" s="182"/>
      <c r="BE70" s="182"/>
      <c r="BF70" s="182"/>
      <c r="BG70" s="182"/>
      <c r="BH70" s="182"/>
      <c r="BI70" s="182"/>
      <c r="BJ70" s="182"/>
      <c r="BK70" s="182"/>
      <c r="BL70" s="182"/>
      <c r="BM70" s="182"/>
      <c r="BN70" s="182"/>
      <c r="BO70" s="182"/>
      <c r="BP70" s="182"/>
      <c r="BQ70" s="182"/>
      <c r="BR70" s="182"/>
      <c r="BS70" s="182"/>
      <c r="BT70" s="182"/>
      <c r="BU70" s="182"/>
      <c r="BV70" s="182"/>
      <c r="BW70" s="182"/>
      <c r="BX70" s="182"/>
      <c r="BY70" s="182"/>
      <c r="BZ70" s="182"/>
      <c r="CA70" s="182"/>
      <c r="CB70" s="182"/>
      <c r="CC70" s="182"/>
      <c r="CD70" s="182"/>
      <c r="CE70" s="182"/>
      <c r="CF70" s="182"/>
      <c r="CG70" s="182"/>
      <c r="CH70" s="182"/>
      <c r="CI70" s="182"/>
      <c r="CJ70" s="182"/>
      <c r="CK70" s="182"/>
      <c r="CL70" s="182"/>
      <c r="CM70" s="182"/>
      <c r="CN70" s="182"/>
      <c r="CO70" s="182"/>
      <c r="CP70" s="182"/>
      <c r="CQ70" s="182"/>
      <c r="CR70" s="182"/>
      <c r="CS70" s="182"/>
      <c r="CT70" s="182"/>
      <c r="CU70" s="182"/>
      <c r="CV70" s="182"/>
      <c r="CW70" s="182"/>
      <c r="CX70" s="182"/>
      <c r="CY70" s="182"/>
      <c r="CZ70" s="182"/>
      <c r="DA70" s="182"/>
      <c r="DB70" s="182"/>
      <c r="DC70" s="182"/>
      <c r="DD70" s="182"/>
      <c r="DE70" s="182"/>
      <c r="DF70" s="182"/>
      <c r="DG70" s="225">
        <f t="shared" si="17"/>
        <v>12500.69</v>
      </c>
      <c r="DH70" s="43">
        <f t="shared" si="18"/>
        <v>0</v>
      </c>
      <c r="DI70" s="43">
        <f t="shared" si="19"/>
        <v>0</v>
      </c>
      <c r="DJ70" s="128">
        <f t="shared" si="20"/>
        <v>0</v>
      </c>
      <c r="DK70" s="273">
        <f t="shared" si="21"/>
        <v>0</v>
      </c>
      <c r="DL70" s="43">
        <f t="shared" si="22"/>
        <v>12500.69</v>
      </c>
      <c r="DM70" s="135">
        <f t="shared" si="11"/>
        <v>0</v>
      </c>
      <c r="DN70" s="130">
        <v>0</v>
      </c>
      <c r="DO70" s="43">
        <v>0</v>
      </c>
      <c r="DP70" s="43">
        <v>0</v>
      </c>
      <c r="DQ70" s="43">
        <v>0</v>
      </c>
      <c r="DR70" s="43">
        <v>0</v>
      </c>
      <c r="DS70" s="43">
        <v>0</v>
      </c>
      <c r="DT70" s="43">
        <v>0</v>
      </c>
      <c r="DU70" s="43">
        <v>0</v>
      </c>
      <c r="DV70" s="43">
        <v>12500.69</v>
      </c>
      <c r="DW70" s="43">
        <v>0</v>
      </c>
      <c r="DX70" s="43">
        <v>0</v>
      </c>
      <c r="DY70" s="43">
        <v>0</v>
      </c>
      <c r="DZ70" s="58">
        <f t="shared" si="14"/>
        <v>12500.69</v>
      </c>
      <c r="EA70" s="45" t="str">
        <f t="shared" si="5"/>
        <v>CORRECTO</v>
      </c>
      <c r="EB70" s="45"/>
      <c r="EC70" s="47"/>
    </row>
    <row r="71" spans="1:133" ht="19.5" customHeight="1" x14ac:dyDescent="0.25">
      <c r="A71" s="24">
        <v>64</v>
      </c>
      <c r="B71" s="24">
        <v>2026</v>
      </c>
      <c r="C71" s="34" t="s">
        <v>62</v>
      </c>
      <c r="D71" s="60" t="s">
        <v>515</v>
      </c>
      <c r="E71" s="60" t="s">
        <v>64</v>
      </c>
      <c r="F71" s="26" t="s">
        <v>609</v>
      </c>
      <c r="G71" s="266" t="s">
        <v>534</v>
      </c>
      <c r="H71" s="180" t="s">
        <v>364</v>
      </c>
      <c r="I71" s="180" t="s">
        <v>358</v>
      </c>
      <c r="J71" s="180" t="s">
        <v>363</v>
      </c>
      <c r="K71" s="184" t="s">
        <v>362</v>
      </c>
      <c r="L71" s="191">
        <v>1701</v>
      </c>
      <c r="M71" s="192" t="s">
        <v>68</v>
      </c>
      <c r="N71" s="193" t="s">
        <v>518</v>
      </c>
      <c r="O71" s="192" t="s">
        <v>65</v>
      </c>
      <c r="P71" s="194" t="s">
        <v>519</v>
      </c>
      <c r="Q71" s="192" t="s">
        <v>66</v>
      </c>
      <c r="R71" s="194" t="s">
        <v>526</v>
      </c>
      <c r="S71" s="192" t="s">
        <v>65</v>
      </c>
      <c r="T71" s="181" t="s">
        <v>527</v>
      </c>
      <c r="U71" s="195" t="s">
        <v>516</v>
      </c>
      <c r="V71" s="196" t="s">
        <v>357</v>
      </c>
      <c r="W71" s="197" t="s">
        <v>352</v>
      </c>
      <c r="X71" s="192" t="s">
        <v>523</v>
      </c>
      <c r="Y71" s="192" t="s">
        <v>524</v>
      </c>
      <c r="Z71" s="37" t="str">
        <f>+IFERROR(VLOOKUP(AA71,LISTAS!$C$2:$D$13,2,0)," ")</f>
        <v>BIENES DE LARGA DURACIÓN</v>
      </c>
      <c r="AA71" s="38" t="str">
        <f t="shared" si="23"/>
        <v>84</v>
      </c>
      <c r="AB71" s="59">
        <v>840107</v>
      </c>
      <c r="AC71" s="26" t="str">
        <f>+IFERROR(VLOOKUP(AB71,LISTAS!$A$9:$B$217,2,0)," ")</f>
        <v>Equipos Sistemas y Paquetes Informaticos</v>
      </c>
      <c r="AD71" s="47"/>
      <c r="AE71" s="182"/>
      <c r="AF71" s="182"/>
      <c r="AG71" s="182"/>
      <c r="AH71" s="183"/>
      <c r="AI71" s="182"/>
      <c r="AJ71" s="182"/>
      <c r="AK71" s="182"/>
      <c r="AL71" s="182"/>
      <c r="AM71" s="218">
        <v>12500.69</v>
      </c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2"/>
      <c r="BD71" s="182"/>
      <c r="BE71" s="182"/>
      <c r="BF71" s="182"/>
      <c r="BG71" s="182"/>
      <c r="BH71" s="182"/>
      <c r="BI71" s="182"/>
      <c r="BJ71" s="182"/>
      <c r="BK71" s="182"/>
      <c r="BL71" s="182"/>
      <c r="BM71" s="182"/>
      <c r="BN71" s="182"/>
      <c r="BO71" s="182"/>
      <c r="BP71" s="182"/>
      <c r="BQ71" s="182"/>
      <c r="BR71" s="182"/>
      <c r="BS71" s="182"/>
      <c r="BT71" s="182"/>
      <c r="BU71" s="182"/>
      <c r="BV71" s="182"/>
      <c r="BW71" s="182"/>
      <c r="BX71" s="182"/>
      <c r="BY71" s="182"/>
      <c r="BZ71" s="182"/>
      <c r="CA71" s="182"/>
      <c r="CB71" s="182"/>
      <c r="CC71" s="182"/>
      <c r="CD71" s="182"/>
      <c r="CE71" s="182"/>
      <c r="CF71" s="182"/>
      <c r="CG71" s="182"/>
      <c r="CH71" s="182"/>
      <c r="CI71" s="182"/>
      <c r="CJ71" s="182"/>
      <c r="CK71" s="182"/>
      <c r="CL71" s="182"/>
      <c r="CM71" s="182"/>
      <c r="CN71" s="182"/>
      <c r="CO71" s="182"/>
      <c r="CP71" s="182"/>
      <c r="CQ71" s="182"/>
      <c r="CR71" s="182"/>
      <c r="CS71" s="182"/>
      <c r="CT71" s="182"/>
      <c r="CU71" s="182"/>
      <c r="CV71" s="182"/>
      <c r="CW71" s="182"/>
      <c r="CX71" s="182"/>
      <c r="CY71" s="182"/>
      <c r="CZ71" s="182"/>
      <c r="DA71" s="182"/>
      <c r="DB71" s="182"/>
      <c r="DC71" s="182"/>
      <c r="DD71" s="182"/>
      <c r="DE71" s="182"/>
      <c r="DF71" s="182"/>
      <c r="DG71" s="225">
        <f t="shared" si="17"/>
        <v>12500.69</v>
      </c>
      <c r="DH71" s="43">
        <f t="shared" si="18"/>
        <v>0</v>
      </c>
      <c r="DI71" s="43">
        <f t="shared" si="19"/>
        <v>0</v>
      </c>
      <c r="DJ71" s="128">
        <f t="shared" si="20"/>
        <v>0</v>
      </c>
      <c r="DK71" s="273">
        <f t="shared" si="21"/>
        <v>0</v>
      </c>
      <c r="DL71" s="43">
        <f t="shared" si="22"/>
        <v>12500.69</v>
      </c>
      <c r="DM71" s="135">
        <f t="shared" si="11"/>
        <v>0</v>
      </c>
      <c r="DN71" s="130">
        <v>0</v>
      </c>
      <c r="DO71" s="43">
        <v>0</v>
      </c>
      <c r="DP71" s="43">
        <v>0</v>
      </c>
      <c r="DQ71" s="43">
        <v>0</v>
      </c>
      <c r="DR71" s="43">
        <v>0</v>
      </c>
      <c r="DS71" s="43">
        <v>0</v>
      </c>
      <c r="DT71" s="43">
        <v>0</v>
      </c>
      <c r="DU71" s="43">
        <v>12500.69</v>
      </c>
      <c r="DV71" s="43">
        <v>0</v>
      </c>
      <c r="DW71" s="43">
        <v>0</v>
      </c>
      <c r="DX71" s="43">
        <v>0</v>
      </c>
      <c r="DY71" s="43">
        <v>0</v>
      </c>
      <c r="DZ71" s="58">
        <f t="shared" si="14"/>
        <v>12500.69</v>
      </c>
      <c r="EA71" s="45" t="str">
        <f t="shared" si="5"/>
        <v>CORRECTO</v>
      </c>
      <c r="EB71" s="45"/>
      <c r="EC71" s="47"/>
    </row>
    <row r="72" spans="1:133" ht="19.5" customHeight="1" x14ac:dyDescent="0.25">
      <c r="A72" s="48">
        <v>65</v>
      </c>
      <c r="B72" s="24">
        <v>2026</v>
      </c>
      <c r="C72" s="34" t="s">
        <v>62</v>
      </c>
      <c r="D72" s="60" t="s">
        <v>515</v>
      </c>
      <c r="E72" s="60" t="s">
        <v>64</v>
      </c>
      <c r="F72" s="26" t="s">
        <v>610</v>
      </c>
      <c r="G72" s="266" t="s">
        <v>535</v>
      </c>
      <c r="H72" s="180" t="s">
        <v>364</v>
      </c>
      <c r="I72" s="180" t="s">
        <v>358</v>
      </c>
      <c r="J72" s="180" t="s">
        <v>363</v>
      </c>
      <c r="K72" s="184" t="s">
        <v>362</v>
      </c>
      <c r="L72" s="191">
        <v>1701</v>
      </c>
      <c r="M72" s="192" t="s">
        <v>68</v>
      </c>
      <c r="N72" s="193" t="s">
        <v>518</v>
      </c>
      <c r="O72" s="192" t="s">
        <v>65</v>
      </c>
      <c r="P72" s="194" t="s">
        <v>519</v>
      </c>
      <c r="Q72" s="192" t="s">
        <v>66</v>
      </c>
      <c r="R72" s="194" t="s">
        <v>526</v>
      </c>
      <c r="S72" s="192" t="s">
        <v>65</v>
      </c>
      <c r="T72" s="181" t="s">
        <v>527</v>
      </c>
      <c r="U72" s="195" t="s">
        <v>516</v>
      </c>
      <c r="V72" s="196" t="s">
        <v>357</v>
      </c>
      <c r="W72" s="197" t="s">
        <v>352</v>
      </c>
      <c r="X72" s="192" t="s">
        <v>523</v>
      </c>
      <c r="Y72" s="192" t="s">
        <v>524</v>
      </c>
      <c r="Z72" s="37" t="str">
        <f>+IFERROR(VLOOKUP(AA72,LISTAS!$C$2:$D$13,2,0)," ")</f>
        <v>BIENES DE LARGA DURACIÓN</v>
      </c>
      <c r="AA72" s="38" t="str">
        <f t="shared" si="23"/>
        <v>84</v>
      </c>
      <c r="AB72" s="59">
        <v>840107</v>
      </c>
      <c r="AC72" s="26" t="str">
        <f>+IFERROR(VLOOKUP(AB72,LISTAS!$A$9:$B$217,2,0)," ")</f>
        <v>Equipos Sistemas y Paquetes Informaticos</v>
      </c>
      <c r="AD72" s="47"/>
      <c r="AE72" s="182"/>
      <c r="AF72" s="182"/>
      <c r="AG72" s="182"/>
      <c r="AH72" s="183"/>
      <c r="AI72" s="182"/>
      <c r="AJ72" s="182"/>
      <c r="AK72" s="182"/>
      <c r="AL72" s="182"/>
      <c r="AM72" s="218">
        <v>12500.69</v>
      </c>
      <c r="AN72" s="182"/>
      <c r="AO72" s="182"/>
      <c r="AP72" s="182"/>
      <c r="AQ72" s="182"/>
      <c r="AR72" s="182"/>
      <c r="AS72" s="182"/>
      <c r="AT72" s="182"/>
      <c r="AU72" s="182"/>
      <c r="AV72" s="182"/>
      <c r="AW72" s="182"/>
      <c r="AX72" s="182"/>
      <c r="AY72" s="182"/>
      <c r="AZ72" s="182"/>
      <c r="BA72" s="182"/>
      <c r="BB72" s="182"/>
      <c r="BC72" s="182"/>
      <c r="BD72" s="182"/>
      <c r="BE72" s="182"/>
      <c r="BF72" s="182"/>
      <c r="BG72" s="182"/>
      <c r="BH72" s="182"/>
      <c r="BI72" s="182"/>
      <c r="BJ72" s="182"/>
      <c r="BK72" s="182"/>
      <c r="BL72" s="182"/>
      <c r="BM72" s="182"/>
      <c r="BN72" s="182"/>
      <c r="BO72" s="182"/>
      <c r="BP72" s="182"/>
      <c r="BQ72" s="182"/>
      <c r="BR72" s="182"/>
      <c r="BS72" s="182"/>
      <c r="BT72" s="182"/>
      <c r="BU72" s="182"/>
      <c r="BV72" s="182"/>
      <c r="BW72" s="182"/>
      <c r="BX72" s="182"/>
      <c r="BY72" s="182"/>
      <c r="BZ72" s="182"/>
      <c r="CA72" s="182"/>
      <c r="CB72" s="182"/>
      <c r="CC72" s="182"/>
      <c r="CD72" s="182"/>
      <c r="CE72" s="182"/>
      <c r="CF72" s="182"/>
      <c r="CG72" s="182"/>
      <c r="CH72" s="182"/>
      <c r="CI72" s="182"/>
      <c r="CJ72" s="182"/>
      <c r="CK72" s="182"/>
      <c r="CL72" s="182"/>
      <c r="CM72" s="182"/>
      <c r="CN72" s="182"/>
      <c r="CO72" s="182"/>
      <c r="CP72" s="182"/>
      <c r="CQ72" s="182"/>
      <c r="CR72" s="182"/>
      <c r="CS72" s="182"/>
      <c r="CT72" s="182"/>
      <c r="CU72" s="182"/>
      <c r="CV72" s="182"/>
      <c r="CW72" s="182"/>
      <c r="CX72" s="182"/>
      <c r="CY72" s="182"/>
      <c r="CZ72" s="182"/>
      <c r="DA72" s="182"/>
      <c r="DB72" s="182"/>
      <c r="DC72" s="182"/>
      <c r="DD72" s="182"/>
      <c r="DE72" s="182"/>
      <c r="DF72" s="182"/>
      <c r="DG72" s="225">
        <f t="shared" si="17"/>
        <v>12500.69</v>
      </c>
      <c r="DH72" s="43">
        <f t="shared" si="18"/>
        <v>0</v>
      </c>
      <c r="DI72" s="43">
        <f t="shared" si="19"/>
        <v>0</v>
      </c>
      <c r="DJ72" s="128">
        <f t="shared" si="20"/>
        <v>0</v>
      </c>
      <c r="DK72" s="273">
        <f t="shared" si="21"/>
        <v>0</v>
      </c>
      <c r="DL72" s="43">
        <f t="shared" si="22"/>
        <v>12500.69</v>
      </c>
      <c r="DM72" s="135">
        <f t="shared" si="11"/>
        <v>0</v>
      </c>
      <c r="DN72" s="130">
        <v>0</v>
      </c>
      <c r="DO72" s="43">
        <v>0</v>
      </c>
      <c r="DP72" s="43">
        <v>0</v>
      </c>
      <c r="DQ72" s="43">
        <v>0</v>
      </c>
      <c r="DR72" s="43">
        <v>0</v>
      </c>
      <c r="DS72" s="43">
        <v>0</v>
      </c>
      <c r="DT72" s="43">
        <v>0</v>
      </c>
      <c r="DU72" s="43">
        <v>0</v>
      </c>
      <c r="DV72" s="43">
        <v>0</v>
      </c>
      <c r="DW72" s="43">
        <v>0</v>
      </c>
      <c r="DX72" s="43">
        <v>12500.69</v>
      </c>
      <c r="DY72" s="43">
        <v>0</v>
      </c>
      <c r="DZ72" s="58">
        <f t="shared" si="14"/>
        <v>12500.69</v>
      </c>
      <c r="EA72" s="45" t="str">
        <f t="shared" ref="EA72:EA91" si="24">IF(DZ72=DG72,("CORRECTO"),("REVISAR"))</f>
        <v>CORRECTO</v>
      </c>
      <c r="EB72" s="45"/>
      <c r="EC72" s="47"/>
    </row>
    <row r="73" spans="1:133" ht="19.5" customHeight="1" x14ac:dyDescent="0.25">
      <c r="A73" s="48">
        <v>66</v>
      </c>
      <c r="B73" s="24">
        <v>2026</v>
      </c>
      <c r="C73" s="34" t="s">
        <v>62</v>
      </c>
      <c r="D73" s="60" t="s">
        <v>515</v>
      </c>
      <c r="E73" s="60" t="s">
        <v>64</v>
      </c>
      <c r="F73" s="26" t="s">
        <v>611</v>
      </c>
      <c r="G73" s="266" t="s">
        <v>536</v>
      </c>
      <c r="H73" s="180" t="s">
        <v>364</v>
      </c>
      <c r="I73" s="180" t="s">
        <v>358</v>
      </c>
      <c r="J73" s="180" t="s">
        <v>363</v>
      </c>
      <c r="K73" s="184" t="s">
        <v>362</v>
      </c>
      <c r="L73" s="191">
        <v>1701</v>
      </c>
      <c r="M73" s="192" t="s">
        <v>68</v>
      </c>
      <c r="N73" s="193" t="s">
        <v>518</v>
      </c>
      <c r="O73" s="192" t="s">
        <v>65</v>
      </c>
      <c r="P73" s="194" t="s">
        <v>519</v>
      </c>
      <c r="Q73" s="192" t="s">
        <v>66</v>
      </c>
      <c r="R73" s="194" t="s">
        <v>526</v>
      </c>
      <c r="S73" s="192" t="s">
        <v>65</v>
      </c>
      <c r="T73" s="181" t="s">
        <v>527</v>
      </c>
      <c r="U73" s="195" t="s">
        <v>516</v>
      </c>
      <c r="V73" s="196" t="s">
        <v>357</v>
      </c>
      <c r="W73" s="197" t="s">
        <v>352</v>
      </c>
      <c r="X73" s="192" t="s">
        <v>523</v>
      </c>
      <c r="Y73" s="192" t="s">
        <v>524</v>
      </c>
      <c r="Z73" s="37" t="str">
        <f>+IFERROR(VLOOKUP(AA73,LISTAS!$C$2:$D$13,2,0)," ")</f>
        <v>BIENES DE LARGA DURACIÓN</v>
      </c>
      <c r="AA73" s="38" t="str">
        <f t="shared" si="23"/>
        <v>84</v>
      </c>
      <c r="AB73" s="59">
        <v>840107</v>
      </c>
      <c r="AC73" s="26" t="str">
        <f>+IFERROR(VLOOKUP(AB73,LISTAS!$A$9:$B$217,2,0)," ")</f>
        <v>Equipos Sistemas y Paquetes Informaticos</v>
      </c>
      <c r="AD73" s="47"/>
      <c r="AE73" s="182"/>
      <c r="AF73" s="182"/>
      <c r="AG73" s="182"/>
      <c r="AH73" s="183"/>
      <c r="AI73" s="182"/>
      <c r="AJ73" s="182"/>
      <c r="AK73" s="182"/>
      <c r="AL73" s="182"/>
      <c r="AM73" s="218">
        <v>250000</v>
      </c>
      <c r="AN73" s="182"/>
      <c r="AO73" s="182"/>
      <c r="AP73" s="182"/>
      <c r="AQ73" s="182"/>
      <c r="AR73" s="182"/>
      <c r="AS73" s="182"/>
      <c r="AT73" s="182"/>
      <c r="AU73" s="182"/>
      <c r="AV73" s="182"/>
      <c r="AW73" s="182"/>
      <c r="AX73" s="182"/>
      <c r="AY73" s="182"/>
      <c r="AZ73" s="182"/>
      <c r="BA73" s="182"/>
      <c r="BB73" s="182"/>
      <c r="BC73" s="182"/>
      <c r="BD73" s="182"/>
      <c r="BE73" s="182"/>
      <c r="BF73" s="182"/>
      <c r="BG73" s="182"/>
      <c r="BH73" s="182"/>
      <c r="BI73" s="182"/>
      <c r="BJ73" s="182"/>
      <c r="BK73" s="182"/>
      <c r="BL73" s="182"/>
      <c r="BM73" s="182"/>
      <c r="BN73" s="182"/>
      <c r="BO73" s="182"/>
      <c r="BP73" s="182"/>
      <c r="BQ73" s="182"/>
      <c r="BR73" s="182"/>
      <c r="BS73" s="182"/>
      <c r="BT73" s="182"/>
      <c r="BU73" s="182"/>
      <c r="BV73" s="182"/>
      <c r="BW73" s="182"/>
      <c r="BX73" s="182"/>
      <c r="BY73" s="182"/>
      <c r="BZ73" s="182"/>
      <c r="CA73" s="182"/>
      <c r="CB73" s="182"/>
      <c r="CC73" s="182"/>
      <c r="CD73" s="182"/>
      <c r="CE73" s="182"/>
      <c r="CF73" s="182"/>
      <c r="CG73" s="182"/>
      <c r="CH73" s="182"/>
      <c r="CI73" s="182"/>
      <c r="CJ73" s="182"/>
      <c r="CK73" s="182"/>
      <c r="CL73" s="182"/>
      <c r="CM73" s="182"/>
      <c r="CN73" s="182"/>
      <c r="CO73" s="182"/>
      <c r="CP73" s="182"/>
      <c r="CQ73" s="182"/>
      <c r="CR73" s="182"/>
      <c r="CS73" s="182"/>
      <c r="CT73" s="182"/>
      <c r="CU73" s="182"/>
      <c r="CV73" s="182"/>
      <c r="CW73" s="182"/>
      <c r="CX73" s="182"/>
      <c r="CY73" s="182"/>
      <c r="CZ73" s="182"/>
      <c r="DA73" s="182"/>
      <c r="DB73" s="182"/>
      <c r="DC73" s="182"/>
      <c r="DD73" s="182"/>
      <c r="DE73" s="182"/>
      <c r="DF73" s="182"/>
      <c r="DG73" s="225">
        <f t="shared" si="17"/>
        <v>250000</v>
      </c>
      <c r="DH73" s="43">
        <f t="shared" si="18"/>
        <v>0</v>
      </c>
      <c r="DI73" s="43">
        <f t="shared" si="19"/>
        <v>0</v>
      </c>
      <c r="DJ73" s="128">
        <f t="shared" si="20"/>
        <v>0</v>
      </c>
      <c r="DK73" s="273">
        <f t="shared" si="21"/>
        <v>0</v>
      </c>
      <c r="DL73" s="43">
        <f t="shared" si="22"/>
        <v>250000</v>
      </c>
      <c r="DM73" s="135">
        <f t="shared" ref="DM73:DM127" si="25">AR73+AX73+BD73+BJ73+BP73+BV73+CB73+CH73+CN73+CT73+CZ73+DF73</f>
        <v>0</v>
      </c>
      <c r="DN73" s="130">
        <v>0</v>
      </c>
      <c r="DO73" s="43">
        <v>0</v>
      </c>
      <c r="DP73" s="43">
        <v>0</v>
      </c>
      <c r="DQ73" s="43">
        <v>0</v>
      </c>
      <c r="DR73" s="43">
        <v>0</v>
      </c>
      <c r="DS73" s="43">
        <v>0</v>
      </c>
      <c r="DT73" s="43">
        <v>0</v>
      </c>
      <c r="DU73" s="43">
        <v>0</v>
      </c>
      <c r="DV73" s="43">
        <v>0</v>
      </c>
      <c r="DW73" s="43">
        <v>250000</v>
      </c>
      <c r="DX73" s="43">
        <v>0</v>
      </c>
      <c r="DY73" s="43">
        <v>0</v>
      </c>
      <c r="DZ73" s="58">
        <f t="shared" si="14"/>
        <v>250000</v>
      </c>
      <c r="EA73" s="45" t="str">
        <f t="shared" si="24"/>
        <v>CORRECTO</v>
      </c>
      <c r="EB73" s="45"/>
      <c r="EC73" s="47"/>
    </row>
    <row r="74" spans="1:133" ht="19.5" customHeight="1" x14ac:dyDescent="0.25">
      <c r="A74" s="24">
        <v>67</v>
      </c>
      <c r="B74" s="24">
        <v>2026</v>
      </c>
      <c r="C74" s="34" t="s">
        <v>62</v>
      </c>
      <c r="D74" s="60" t="s">
        <v>515</v>
      </c>
      <c r="E74" s="60" t="s">
        <v>64</v>
      </c>
      <c r="F74" s="26" t="s">
        <v>612</v>
      </c>
      <c r="G74" s="266" t="s">
        <v>537</v>
      </c>
      <c r="H74" s="180" t="s">
        <v>364</v>
      </c>
      <c r="I74" s="180" t="s">
        <v>358</v>
      </c>
      <c r="J74" s="180" t="s">
        <v>363</v>
      </c>
      <c r="K74" s="184" t="s">
        <v>362</v>
      </c>
      <c r="L74" s="191">
        <v>1701</v>
      </c>
      <c r="M74" s="192" t="s">
        <v>68</v>
      </c>
      <c r="N74" s="193" t="s">
        <v>518</v>
      </c>
      <c r="O74" s="192" t="s">
        <v>65</v>
      </c>
      <c r="P74" s="194" t="s">
        <v>519</v>
      </c>
      <c r="Q74" s="192" t="s">
        <v>66</v>
      </c>
      <c r="R74" s="194" t="s">
        <v>526</v>
      </c>
      <c r="S74" s="192" t="s">
        <v>65</v>
      </c>
      <c r="T74" s="181" t="s">
        <v>527</v>
      </c>
      <c r="U74" s="195" t="s">
        <v>516</v>
      </c>
      <c r="V74" s="196" t="s">
        <v>357</v>
      </c>
      <c r="W74" s="197" t="s">
        <v>352</v>
      </c>
      <c r="X74" s="192" t="s">
        <v>523</v>
      </c>
      <c r="Y74" s="192" t="s">
        <v>524</v>
      </c>
      <c r="Z74" s="37" t="str">
        <f>+IFERROR(VLOOKUP(AA74,LISTAS!$C$2:$D$13,2,0)," ")</f>
        <v>BIENES DE LARGA DURACIÓN</v>
      </c>
      <c r="AA74" s="38" t="str">
        <f t="shared" si="23"/>
        <v>84</v>
      </c>
      <c r="AB74" s="59">
        <v>840107</v>
      </c>
      <c r="AC74" s="26" t="str">
        <f>+IFERROR(VLOOKUP(AB74,LISTAS!$A$9:$B$217,2,0)," ")</f>
        <v>Equipos Sistemas y Paquetes Informaticos</v>
      </c>
      <c r="AD74" s="47"/>
      <c r="AE74" s="182"/>
      <c r="AF74" s="182"/>
      <c r="AG74" s="182"/>
      <c r="AH74" s="183"/>
      <c r="AI74" s="182"/>
      <c r="AJ74" s="182"/>
      <c r="AK74" s="182"/>
      <c r="AL74" s="182"/>
      <c r="AM74" s="218">
        <v>300000</v>
      </c>
      <c r="AN74" s="182"/>
      <c r="AO74" s="182"/>
      <c r="AP74" s="182"/>
      <c r="AQ74" s="182"/>
      <c r="AR74" s="182"/>
      <c r="AS74" s="182"/>
      <c r="AT74" s="182"/>
      <c r="AU74" s="182"/>
      <c r="AV74" s="182"/>
      <c r="AW74" s="182"/>
      <c r="AX74" s="182"/>
      <c r="AY74" s="182"/>
      <c r="AZ74" s="182"/>
      <c r="BA74" s="182"/>
      <c r="BB74" s="182"/>
      <c r="BC74" s="182"/>
      <c r="BD74" s="182"/>
      <c r="BE74" s="182"/>
      <c r="BF74" s="182"/>
      <c r="BG74" s="182"/>
      <c r="BH74" s="182"/>
      <c r="BI74" s="182"/>
      <c r="BJ74" s="182"/>
      <c r="BK74" s="182"/>
      <c r="BL74" s="182"/>
      <c r="BM74" s="182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2"/>
      <c r="CQ74" s="182"/>
      <c r="CR74" s="182"/>
      <c r="CS74" s="182"/>
      <c r="CT74" s="182"/>
      <c r="CU74" s="182"/>
      <c r="CV74" s="182"/>
      <c r="CW74" s="182"/>
      <c r="CX74" s="182"/>
      <c r="CY74" s="182"/>
      <c r="CZ74" s="182"/>
      <c r="DA74" s="182"/>
      <c r="DB74" s="182"/>
      <c r="DC74" s="182"/>
      <c r="DD74" s="182"/>
      <c r="DE74" s="182"/>
      <c r="DF74" s="182"/>
      <c r="DG74" s="225">
        <f t="shared" si="17"/>
        <v>300000</v>
      </c>
      <c r="DH74" s="43">
        <f t="shared" si="18"/>
        <v>0</v>
      </c>
      <c r="DI74" s="43">
        <f t="shared" si="19"/>
        <v>0</v>
      </c>
      <c r="DJ74" s="128">
        <f t="shared" si="20"/>
        <v>0</v>
      </c>
      <c r="DK74" s="273">
        <f t="shared" si="21"/>
        <v>0</v>
      </c>
      <c r="DL74" s="43">
        <f t="shared" si="22"/>
        <v>300000</v>
      </c>
      <c r="DM74" s="135">
        <f t="shared" si="25"/>
        <v>0</v>
      </c>
      <c r="DN74" s="130">
        <v>0</v>
      </c>
      <c r="DO74" s="43">
        <v>0</v>
      </c>
      <c r="DP74" s="43">
        <v>0</v>
      </c>
      <c r="DQ74" s="43">
        <v>0</v>
      </c>
      <c r="DR74" s="43">
        <v>0</v>
      </c>
      <c r="DS74" s="43">
        <v>0</v>
      </c>
      <c r="DT74" s="43">
        <v>0</v>
      </c>
      <c r="DU74" s="43">
        <v>0</v>
      </c>
      <c r="DV74" s="43">
        <v>300000</v>
      </c>
      <c r="DW74" s="43">
        <v>0</v>
      </c>
      <c r="DX74" s="43">
        <v>0</v>
      </c>
      <c r="DY74" s="43">
        <v>0</v>
      </c>
      <c r="DZ74" s="58">
        <f t="shared" si="14"/>
        <v>300000</v>
      </c>
      <c r="EA74" s="45" t="str">
        <f t="shared" si="24"/>
        <v>CORRECTO</v>
      </c>
      <c r="EB74" s="45"/>
      <c r="EC74" s="47"/>
    </row>
    <row r="75" spans="1:133" ht="19.5" customHeight="1" x14ac:dyDescent="0.25">
      <c r="A75" s="48">
        <v>68</v>
      </c>
      <c r="B75" s="24">
        <v>2026</v>
      </c>
      <c r="C75" s="34" t="s">
        <v>62</v>
      </c>
      <c r="D75" s="60" t="s">
        <v>515</v>
      </c>
      <c r="E75" s="60" t="s">
        <v>64</v>
      </c>
      <c r="F75" s="26" t="s">
        <v>613</v>
      </c>
      <c r="G75" s="266" t="s">
        <v>538</v>
      </c>
      <c r="H75" s="180" t="s">
        <v>364</v>
      </c>
      <c r="I75" s="180" t="s">
        <v>358</v>
      </c>
      <c r="J75" s="180" t="s">
        <v>363</v>
      </c>
      <c r="K75" s="184" t="s">
        <v>362</v>
      </c>
      <c r="L75" s="191">
        <v>1701</v>
      </c>
      <c r="M75" s="192" t="s">
        <v>68</v>
      </c>
      <c r="N75" s="193" t="s">
        <v>518</v>
      </c>
      <c r="O75" s="192" t="s">
        <v>65</v>
      </c>
      <c r="P75" s="194" t="s">
        <v>519</v>
      </c>
      <c r="Q75" s="192" t="s">
        <v>66</v>
      </c>
      <c r="R75" s="194" t="s">
        <v>526</v>
      </c>
      <c r="S75" s="192" t="s">
        <v>65</v>
      </c>
      <c r="T75" s="181" t="s">
        <v>527</v>
      </c>
      <c r="U75" s="195" t="s">
        <v>516</v>
      </c>
      <c r="V75" s="196" t="s">
        <v>357</v>
      </c>
      <c r="W75" s="197" t="s">
        <v>352</v>
      </c>
      <c r="X75" s="192" t="s">
        <v>523</v>
      </c>
      <c r="Y75" s="192" t="s">
        <v>524</v>
      </c>
      <c r="Z75" s="37" t="str">
        <f>+IFERROR(VLOOKUP(AA75,LISTAS!$C$2:$D$13,2,0)," ")</f>
        <v>BIENES DE LARGA DURACIÓN</v>
      </c>
      <c r="AA75" s="38" t="str">
        <f t="shared" si="23"/>
        <v>84</v>
      </c>
      <c r="AB75" s="59">
        <v>840107</v>
      </c>
      <c r="AC75" s="26" t="str">
        <f>+IFERROR(VLOOKUP(AB75,LISTAS!$A$9:$B$217,2,0)," ")</f>
        <v>Equipos Sistemas y Paquetes Informaticos</v>
      </c>
      <c r="AD75" s="47"/>
      <c r="AE75" s="182"/>
      <c r="AF75" s="182"/>
      <c r="AG75" s="182"/>
      <c r="AH75" s="183"/>
      <c r="AI75" s="182"/>
      <c r="AJ75" s="182"/>
      <c r="AK75" s="182"/>
      <c r="AL75" s="182"/>
      <c r="AM75" s="218">
        <v>730000</v>
      </c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2"/>
      <c r="BD75" s="182"/>
      <c r="BE75" s="182"/>
      <c r="BF75" s="182"/>
      <c r="BG75" s="182"/>
      <c r="BH75" s="182"/>
      <c r="BI75" s="182"/>
      <c r="BJ75" s="182"/>
      <c r="BK75" s="182"/>
      <c r="BL75" s="182"/>
      <c r="BM75" s="182"/>
      <c r="BN75" s="182"/>
      <c r="BO75" s="182"/>
      <c r="BP75" s="182"/>
      <c r="BQ75" s="182"/>
      <c r="BR75" s="182"/>
      <c r="BS75" s="182"/>
      <c r="BT75" s="182"/>
      <c r="BU75" s="182"/>
      <c r="BV75" s="182"/>
      <c r="BW75" s="182"/>
      <c r="BX75" s="182"/>
      <c r="BY75" s="182"/>
      <c r="BZ75" s="182"/>
      <c r="CA75" s="182"/>
      <c r="CB75" s="182"/>
      <c r="CC75" s="182"/>
      <c r="CD75" s="182"/>
      <c r="CE75" s="182"/>
      <c r="CF75" s="182"/>
      <c r="CG75" s="182"/>
      <c r="CH75" s="182"/>
      <c r="CI75" s="182"/>
      <c r="CJ75" s="182"/>
      <c r="CK75" s="182"/>
      <c r="CL75" s="182"/>
      <c r="CM75" s="182"/>
      <c r="CN75" s="182"/>
      <c r="CO75" s="182"/>
      <c r="CP75" s="182"/>
      <c r="CQ75" s="182"/>
      <c r="CR75" s="182"/>
      <c r="CS75" s="182"/>
      <c r="CT75" s="182"/>
      <c r="CU75" s="182"/>
      <c r="CV75" s="182"/>
      <c r="CW75" s="182"/>
      <c r="CX75" s="182"/>
      <c r="CY75" s="182"/>
      <c r="CZ75" s="182"/>
      <c r="DA75" s="182"/>
      <c r="DB75" s="182"/>
      <c r="DC75" s="182"/>
      <c r="DD75" s="182"/>
      <c r="DE75" s="182"/>
      <c r="DF75" s="182"/>
      <c r="DG75" s="225">
        <f t="shared" si="17"/>
        <v>730000</v>
      </c>
      <c r="DH75" s="43">
        <f t="shared" si="18"/>
        <v>0</v>
      </c>
      <c r="DI75" s="43">
        <f t="shared" si="19"/>
        <v>0</v>
      </c>
      <c r="DJ75" s="128">
        <f t="shared" si="20"/>
        <v>0</v>
      </c>
      <c r="DK75" s="273">
        <f t="shared" si="21"/>
        <v>0</v>
      </c>
      <c r="DL75" s="43">
        <f t="shared" si="22"/>
        <v>730000</v>
      </c>
      <c r="DM75" s="135">
        <f t="shared" si="25"/>
        <v>0</v>
      </c>
      <c r="DN75" s="130">
        <v>0</v>
      </c>
      <c r="DO75" s="43">
        <v>0</v>
      </c>
      <c r="DP75" s="43">
        <v>0</v>
      </c>
      <c r="DQ75" s="43">
        <v>0</v>
      </c>
      <c r="DR75" s="43">
        <v>0</v>
      </c>
      <c r="DS75" s="43">
        <v>0</v>
      </c>
      <c r="DT75" s="43">
        <v>0</v>
      </c>
      <c r="DU75" s="43">
        <v>0</v>
      </c>
      <c r="DV75" s="43">
        <v>0</v>
      </c>
      <c r="DW75" s="43">
        <v>0</v>
      </c>
      <c r="DX75" s="43">
        <v>730000</v>
      </c>
      <c r="DY75" s="43">
        <v>0</v>
      </c>
      <c r="DZ75" s="58">
        <f t="shared" si="14"/>
        <v>730000</v>
      </c>
      <c r="EA75" s="45" t="str">
        <f t="shared" si="24"/>
        <v>CORRECTO</v>
      </c>
      <c r="EB75" s="45"/>
      <c r="EC75" s="47"/>
    </row>
    <row r="76" spans="1:133" ht="19.5" customHeight="1" x14ac:dyDescent="0.25">
      <c r="A76" s="48">
        <v>69</v>
      </c>
      <c r="B76" s="24">
        <v>2026</v>
      </c>
      <c r="C76" s="34" t="s">
        <v>62</v>
      </c>
      <c r="D76" s="60" t="s">
        <v>515</v>
      </c>
      <c r="E76" s="60" t="s">
        <v>64</v>
      </c>
      <c r="F76" s="26" t="s">
        <v>614</v>
      </c>
      <c r="G76" s="266" t="s">
        <v>539</v>
      </c>
      <c r="H76" s="180" t="s">
        <v>364</v>
      </c>
      <c r="I76" s="180" t="s">
        <v>358</v>
      </c>
      <c r="J76" s="180" t="s">
        <v>363</v>
      </c>
      <c r="K76" s="184" t="s">
        <v>362</v>
      </c>
      <c r="L76" s="191">
        <v>1701</v>
      </c>
      <c r="M76" s="192" t="s">
        <v>68</v>
      </c>
      <c r="N76" s="193" t="s">
        <v>518</v>
      </c>
      <c r="O76" s="192" t="s">
        <v>65</v>
      </c>
      <c r="P76" s="194" t="s">
        <v>519</v>
      </c>
      <c r="Q76" s="192" t="s">
        <v>66</v>
      </c>
      <c r="R76" s="194" t="s">
        <v>526</v>
      </c>
      <c r="S76" s="192" t="s">
        <v>65</v>
      </c>
      <c r="T76" s="181" t="s">
        <v>527</v>
      </c>
      <c r="U76" s="195" t="s">
        <v>516</v>
      </c>
      <c r="V76" s="196" t="s">
        <v>357</v>
      </c>
      <c r="W76" s="197" t="s">
        <v>352</v>
      </c>
      <c r="X76" s="192" t="s">
        <v>523</v>
      </c>
      <c r="Y76" s="192" t="s">
        <v>524</v>
      </c>
      <c r="Z76" s="37" t="str">
        <f>+IFERROR(VLOOKUP(AA76,LISTAS!$C$2:$D$13,2,0)," ")</f>
        <v>BIENES DE LARGA DURACIÓN</v>
      </c>
      <c r="AA76" s="38" t="str">
        <f t="shared" si="23"/>
        <v>84</v>
      </c>
      <c r="AB76" s="59">
        <v>840107</v>
      </c>
      <c r="AC76" s="26" t="str">
        <f>+IFERROR(VLOOKUP(AB76,LISTAS!$A$9:$B$217,2,0)," ")</f>
        <v>Equipos Sistemas y Paquetes Informaticos</v>
      </c>
      <c r="AD76" s="47"/>
      <c r="AE76" s="182"/>
      <c r="AF76" s="182"/>
      <c r="AG76" s="182"/>
      <c r="AH76" s="183"/>
      <c r="AI76" s="182"/>
      <c r="AJ76" s="182"/>
      <c r="AK76" s="182"/>
      <c r="AL76" s="182"/>
      <c r="AM76" s="218">
        <v>92000</v>
      </c>
      <c r="AN76" s="182"/>
      <c r="AO76" s="182"/>
      <c r="AP76" s="182"/>
      <c r="AQ76" s="182"/>
      <c r="AR76" s="182"/>
      <c r="AS76" s="182"/>
      <c r="AT76" s="182"/>
      <c r="AU76" s="182"/>
      <c r="AV76" s="182"/>
      <c r="AW76" s="182"/>
      <c r="AX76" s="182"/>
      <c r="AY76" s="182"/>
      <c r="AZ76" s="182"/>
      <c r="BA76" s="182"/>
      <c r="BB76" s="182"/>
      <c r="BC76" s="182"/>
      <c r="BD76" s="182"/>
      <c r="BE76" s="182"/>
      <c r="BF76" s="182"/>
      <c r="BG76" s="182"/>
      <c r="BH76" s="182"/>
      <c r="BI76" s="182"/>
      <c r="BJ76" s="182"/>
      <c r="BK76" s="182"/>
      <c r="BL76" s="182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225">
        <f t="shared" si="17"/>
        <v>92000</v>
      </c>
      <c r="DH76" s="43">
        <f t="shared" si="18"/>
        <v>0</v>
      </c>
      <c r="DI76" s="43">
        <f t="shared" si="19"/>
        <v>0</v>
      </c>
      <c r="DJ76" s="128">
        <f t="shared" si="20"/>
        <v>0</v>
      </c>
      <c r="DK76" s="273">
        <f t="shared" si="21"/>
        <v>0</v>
      </c>
      <c r="DL76" s="43">
        <f t="shared" si="22"/>
        <v>92000</v>
      </c>
      <c r="DM76" s="135">
        <f t="shared" si="25"/>
        <v>0</v>
      </c>
      <c r="DN76" s="130">
        <v>0</v>
      </c>
      <c r="DO76" s="43">
        <v>0</v>
      </c>
      <c r="DP76" s="43">
        <v>0</v>
      </c>
      <c r="DQ76" s="43">
        <v>0</v>
      </c>
      <c r="DR76" s="43">
        <v>0</v>
      </c>
      <c r="DS76" s="43">
        <v>0</v>
      </c>
      <c r="DT76" s="43">
        <v>0</v>
      </c>
      <c r="DU76" s="43">
        <v>0</v>
      </c>
      <c r="DV76" s="43">
        <v>0</v>
      </c>
      <c r="DW76" s="43">
        <v>92000</v>
      </c>
      <c r="DX76" s="43">
        <v>0</v>
      </c>
      <c r="DY76" s="43">
        <v>0</v>
      </c>
      <c r="DZ76" s="58">
        <f t="shared" si="14"/>
        <v>92000</v>
      </c>
      <c r="EA76" s="45" t="str">
        <f t="shared" si="24"/>
        <v>CORRECTO</v>
      </c>
      <c r="EB76" s="45"/>
      <c r="EC76" s="47"/>
    </row>
    <row r="77" spans="1:133" ht="19.5" customHeight="1" x14ac:dyDescent="0.25">
      <c r="A77" s="24">
        <v>70</v>
      </c>
      <c r="B77" s="24">
        <v>2026</v>
      </c>
      <c r="C77" s="34" t="s">
        <v>62</v>
      </c>
      <c r="D77" s="60" t="s">
        <v>515</v>
      </c>
      <c r="E77" s="60" t="s">
        <v>64</v>
      </c>
      <c r="F77" s="26" t="s">
        <v>615</v>
      </c>
      <c r="G77" s="266" t="s">
        <v>540</v>
      </c>
      <c r="H77" s="180" t="s">
        <v>364</v>
      </c>
      <c r="I77" s="180" t="s">
        <v>358</v>
      </c>
      <c r="J77" s="180" t="s">
        <v>363</v>
      </c>
      <c r="K77" s="184" t="s">
        <v>362</v>
      </c>
      <c r="L77" s="191">
        <v>1701</v>
      </c>
      <c r="M77" s="192" t="s">
        <v>68</v>
      </c>
      <c r="N77" s="193" t="s">
        <v>518</v>
      </c>
      <c r="O77" s="192" t="s">
        <v>65</v>
      </c>
      <c r="P77" s="194" t="s">
        <v>519</v>
      </c>
      <c r="Q77" s="192" t="s">
        <v>66</v>
      </c>
      <c r="R77" s="194" t="s">
        <v>526</v>
      </c>
      <c r="S77" s="192" t="s">
        <v>65</v>
      </c>
      <c r="T77" s="181" t="s">
        <v>527</v>
      </c>
      <c r="U77" s="195" t="s">
        <v>516</v>
      </c>
      <c r="V77" s="196" t="s">
        <v>357</v>
      </c>
      <c r="W77" s="197" t="s">
        <v>352</v>
      </c>
      <c r="X77" s="192" t="s">
        <v>523</v>
      </c>
      <c r="Y77" s="192" t="s">
        <v>524</v>
      </c>
      <c r="Z77" s="37" t="str">
        <f>+IFERROR(VLOOKUP(AA77,LISTAS!$C$2:$D$13,2,0)," ")</f>
        <v>BIENES DE LARGA DURACIÓN</v>
      </c>
      <c r="AA77" s="38" t="str">
        <f t="shared" si="23"/>
        <v>84</v>
      </c>
      <c r="AB77" s="59">
        <v>840107</v>
      </c>
      <c r="AC77" s="26" t="str">
        <f>+IFERROR(VLOOKUP(AB77,LISTAS!$A$9:$B$217,2,0)," ")</f>
        <v>Equipos Sistemas y Paquetes Informaticos</v>
      </c>
      <c r="AD77" s="47"/>
      <c r="AE77" s="182"/>
      <c r="AF77" s="182"/>
      <c r="AG77" s="182"/>
      <c r="AH77" s="183"/>
      <c r="AI77" s="182"/>
      <c r="AJ77" s="182"/>
      <c r="AK77" s="182"/>
      <c r="AL77" s="182"/>
      <c r="AM77" s="218">
        <v>130000</v>
      </c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  <c r="CL77" s="182"/>
      <c r="CM77" s="182"/>
      <c r="CN77" s="182"/>
      <c r="CO77" s="182"/>
      <c r="CP77" s="182"/>
      <c r="CQ77" s="182"/>
      <c r="CR77" s="182"/>
      <c r="CS77" s="182"/>
      <c r="CT77" s="182"/>
      <c r="CU77" s="182"/>
      <c r="CV77" s="182"/>
      <c r="CW77" s="182"/>
      <c r="CX77" s="182"/>
      <c r="CY77" s="182"/>
      <c r="CZ77" s="182"/>
      <c r="DA77" s="182"/>
      <c r="DB77" s="182"/>
      <c r="DC77" s="182"/>
      <c r="DD77" s="182"/>
      <c r="DE77" s="182"/>
      <c r="DF77" s="182"/>
      <c r="DG77" s="225">
        <f t="shared" si="17"/>
        <v>130000</v>
      </c>
      <c r="DH77" s="43">
        <f t="shared" si="18"/>
        <v>0</v>
      </c>
      <c r="DI77" s="43">
        <f t="shared" si="19"/>
        <v>0</v>
      </c>
      <c r="DJ77" s="128">
        <f t="shared" si="20"/>
        <v>0</v>
      </c>
      <c r="DK77" s="273">
        <f t="shared" si="21"/>
        <v>0</v>
      </c>
      <c r="DL77" s="43">
        <f t="shared" si="22"/>
        <v>130000</v>
      </c>
      <c r="DM77" s="135">
        <f t="shared" si="25"/>
        <v>0</v>
      </c>
      <c r="DN77" s="130">
        <v>0</v>
      </c>
      <c r="DO77" s="43">
        <v>0</v>
      </c>
      <c r="DP77" s="43">
        <v>0</v>
      </c>
      <c r="DQ77" s="43">
        <v>0</v>
      </c>
      <c r="DR77" s="43">
        <v>0</v>
      </c>
      <c r="DS77" s="43">
        <v>0</v>
      </c>
      <c r="DT77" s="43">
        <v>52000</v>
      </c>
      <c r="DU77" s="43">
        <v>0</v>
      </c>
      <c r="DV77" s="43">
        <v>0</v>
      </c>
      <c r="DW77" s="43">
        <v>0</v>
      </c>
      <c r="DX77" s="43">
        <v>78000</v>
      </c>
      <c r="DY77" s="43">
        <v>0</v>
      </c>
      <c r="DZ77" s="58">
        <f t="shared" si="14"/>
        <v>130000</v>
      </c>
      <c r="EA77" s="45" t="str">
        <f t="shared" si="24"/>
        <v>CORRECTO</v>
      </c>
      <c r="EB77" s="45"/>
      <c r="EC77" s="47"/>
    </row>
    <row r="78" spans="1:133" ht="19.5" customHeight="1" x14ac:dyDescent="0.25">
      <c r="A78" s="48">
        <v>71</v>
      </c>
      <c r="B78" s="24">
        <v>2026</v>
      </c>
      <c r="C78" s="34" t="s">
        <v>62</v>
      </c>
      <c r="D78" s="60" t="s">
        <v>515</v>
      </c>
      <c r="E78" s="60" t="s">
        <v>64</v>
      </c>
      <c r="F78" s="26" t="s">
        <v>616</v>
      </c>
      <c r="G78" s="266" t="s">
        <v>541</v>
      </c>
      <c r="H78" s="180" t="s">
        <v>364</v>
      </c>
      <c r="I78" s="180" t="s">
        <v>358</v>
      </c>
      <c r="J78" s="180" t="s">
        <v>363</v>
      </c>
      <c r="K78" s="184" t="s">
        <v>362</v>
      </c>
      <c r="L78" s="191">
        <v>1701</v>
      </c>
      <c r="M78" s="192" t="s">
        <v>68</v>
      </c>
      <c r="N78" s="193" t="s">
        <v>518</v>
      </c>
      <c r="O78" s="192" t="s">
        <v>65</v>
      </c>
      <c r="P78" s="194" t="s">
        <v>519</v>
      </c>
      <c r="Q78" s="192" t="s">
        <v>66</v>
      </c>
      <c r="R78" s="194" t="s">
        <v>526</v>
      </c>
      <c r="S78" s="192" t="s">
        <v>65</v>
      </c>
      <c r="T78" s="181" t="s">
        <v>527</v>
      </c>
      <c r="U78" s="195" t="s">
        <v>516</v>
      </c>
      <c r="V78" s="196" t="s">
        <v>357</v>
      </c>
      <c r="W78" s="197" t="s">
        <v>352</v>
      </c>
      <c r="X78" s="192" t="s">
        <v>523</v>
      </c>
      <c r="Y78" s="192" t="s">
        <v>524</v>
      </c>
      <c r="Z78" s="37" t="str">
        <f>+IFERROR(VLOOKUP(AA78,LISTAS!$C$2:$D$13,2,0)," ")</f>
        <v>BIENES DE LARGA DURACIÓN</v>
      </c>
      <c r="AA78" s="38" t="str">
        <f t="shared" ref="AA78:AA80" si="26">+MID(AB78,1,2)</f>
        <v>84</v>
      </c>
      <c r="AB78" s="59">
        <v>840107</v>
      </c>
      <c r="AC78" s="26" t="str">
        <f>+IFERROR(VLOOKUP(AB78,LISTAS!$A$9:$B$217,2,0)," ")</f>
        <v>Equipos Sistemas y Paquetes Informaticos</v>
      </c>
      <c r="AD78" s="47"/>
      <c r="AE78" s="182"/>
      <c r="AF78" s="182"/>
      <c r="AG78" s="182"/>
      <c r="AH78" s="183"/>
      <c r="AI78" s="182"/>
      <c r="AJ78" s="182"/>
      <c r="AK78" s="182"/>
      <c r="AL78" s="182"/>
      <c r="AM78" s="218">
        <v>35650</v>
      </c>
      <c r="AN78" s="182"/>
      <c r="AO78" s="182"/>
      <c r="AP78" s="182"/>
      <c r="AQ78" s="182"/>
      <c r="AR78" s="182"/>
      <c r="AS78" s="182"/>
      <c r="AT78" s="182"/>
      <c r="AU78" s="182"/>
      <c r="AV78" s="182"/>
      <c r="AW78" s="182"/>
      <c r="AX78" s="182"/>
      <c r="AY78" s="182"/>
      <c r="AZ78" s="182"/>
      <c r="BA78" s="182"/>
      <c r="BB78" s="182"/>
      <c r="BC78" s="182"/>
      <c r="BD78" s="182"/>
      <c r="BE78" s="182"/>
      <c r="BF78" s="182"/>
      <c r="BG78" s="182"/>
      <c r="BH78" s="182"/>
      <c r="BI78" s="182"/>
      <c r="BJ78" s="182"/>
      <c r="BK78" s="182"/>
      <c r="BL78" s="182"/>
      <c r="BM78" s="182"/>
      <c r="BN78" s="182"/>
      <c r="BO78" s="182"/>
      <c r="BP78" s="182"/>
      <c r="BQ78" s="182"/>
      <c r="BR78" s="182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225">
        <f t="shared" si="17"/>
        <v>35650</v>
      </c>
      <c r="DH78" s="43">
        <f t="shared" si="18"/>
        <v>0</v>
      </c>
      <c r="DI78" s="43">
        <f t="shared" si="19"/>
        <v>0</v>
      </c>
      <c r="DJ78" s="128">
        <f t="shared" si="20"/>
        <v>0</v>
      </c>
      <c r="DK78" s="273">
        <f t="shared" si="21"/>
        <v>0</v>
      </c>
      <c r="DL78" s="43">
        <f t="shared" si="22"/>
        <v>35650</v>
      </c>
      <c r="DM78" s="135">
        <f t="shared" si="25"/>
        <v>0</v>
      </c>
      <c r="DN78" s="43">
        <v>0</v>
      </c>
      <c r="DO78" s="43">
        <v>0</v>
      </c>
      <c r="DP78" s="43">
        <v>0</v>
      </c>
      <c r="DQ78" s="43">
        <v>0</v>
      </c>
      <c r="DR78" s="43">
        <v>0</v>
      </c>
      <c r="DS78" s="43">
        <v>0</v>
      </c>
      <c r="DT78" s="198">
        <v>0</v>
      </c>
      <c r="DU78" s="198">
        <v>0</v>
      </c>
      <c r="DV78" s="198">
        <v>14260</v>
      </c>
      <c r="DW78" s="198">
        <v>0</v>
      </c>
      <c r="DX78" s="198">
        <v>21390</v>
      </c>
      <c r="DY78" s="198">
        <v>0</v>
      </c>
      <c r="DZ78" s="58">
        <f t="shared" si="14"/>
        <v>35650</v>
      </c>
      <c r="EA78" s="45" t="str">
        <f t="shared" si="24"/>
        <v>CORRECTO</v>
      </c>
      <c r="EB78" s="45"/>
      <c r="EC78" s="47"/>
    </row>
    <row r="79" spans="1:133" ht="19.5" customHeight="1" x14ac:dyDescent="0.25">
      <c r="A79" s="48">
        <v>72</v>
      </c>
      <c r="B79" s="24">
        <v>2026</v>
      </c>
      <c r="C79" s="34" t="s">
        <v>62</v>
      </c>
      <c r="D79" s="60" t="s">
        <v>515</v>
      </c>
      <c r="E79" s="60" t="s">
        <v>64</v>
      </c>
      <c r="F79" s="26" t="s">
        <v>617</v>
      </c>
      <c r="G79" s="266" t="s">
        <v>542</v>
      </c>
      <c r="H79" s="180" t="s">
        <v>364</v>
      </c>
      <c r="I79" s="180" t="s">
        <v>358</v>
      </c>
      <c r="J79" s="180" t="s">
        <v>363</v>
      </c>
      <c r="K79" s="184" t="s">
        <v>362</v>
      </c>
      <c r="L79" s="191">
        <v>1701</v>
      </c>
      <c r="M79" s="192" t="s">
        <v>68</v>
      </c>
      <c r="N79" s="193" t="s">
        <v>518</v>
      </c>
      <c r="O79" s="192" t="s">
        <v>65</v>
      </c>
      <c r="P79" s="194" t="s">
        <v>519</v>
      </c>
      <c r="Q79" s="192" t="s">
        <v>66</v>
      </c>
      <c r="R79" s="194" t="s">
        <v>526</v>
      </c>
      <c r="S79" s="192" t="s">
        <v>65</v>
      </c>
      <c r="T79" s="181" t="s">
        <v>527</v>
      </c>
      <c r="U79" s="195" t="s">
        <v>516</v>
      </c>
      <c r="V79" s="196" t="s">
        <v>357</v>
      </c>
      <c r="W79" s="197" t="s">
        <v>352</v>
      </c>
      <c r="X79" s="192" t="s">
        <v>523</v>
      </c>
      <c r="Y79" s="192" t="s">
        <v>524</v>
      </c>
      <c r="Z79" s="37" t="str">
        <f>+IFERROR(VLOOKUP(AA79,LISTAS!$C$2:$D$13,2,0)," ")</f>
        <v>BIENES DE LARGA DURACIÓN</v>
      </c>
      <c r="AA79" s="38" t="str">
        <f t="shared" si="26"/>
        <v>84</v>
      </c>
      <c r="AB79" s="59">
        <v>840107</v>
      </c>
      <c r="AC79" s="26" t="str">
        <f>+IFERROR(VLOOKUP(AB79,LISTAS!$A$9:$B$217,2,0)," ")</f>
        <v>Equipos Sistemas y Paquetes Informaticos</v>
      </c>
      <c r="AD79" s="47"/>
      <c r="AE79" s="182"/>
      <c r="AF79" s="182"/>
      <c r="AG79" s="182"/>
      <c r="AH79" s="183"/>
      <c r="AI79" s="182"/>
      <c r="AJ79" s="182"/>
      <c r="AK79" s="182"/>
      <c r="AL79" s="182"/>
      <c r="AM79" s="218">
        <v>797980.65</v>
      </c>
      <c r="AN79" s="182"/>
      <c r="AO79" s="182"/>
      <c r="AP79" s="182"/>
      <c r="AQ79" s="182"/>
      <c r="AR79" s="182"/>
      <c r="AS79" s="182"/>
      <c r="AT79" s="182"/>
      <c r="AU79" s="182"/>
      <c r="AV79" s="182"/>
      <c r="AW79" s="182"/>
      <c r="AX79" s="182"/>
      <c r="AY79" s="182"/>
      <c r="AZ79" s="182"/>
      <c r="BA79" s="182"/>
      <c r="BB79" s="182"/>
      <c r="BC79" s="182"/>
      <c r="BD79" s="182"/>
      <c r="BE79" s="182"/>
      <c r="BF79" s="182"/>
      <c r="BG79" s="182"/>
      <c r="BH79" s="182"/>
      <c r="BI79" s="182"/>
      <c r="BJ79" s="182"/>
      <c r="BK79" s="182"/>
      <c r="BL79" s="182"/>
      <c r="BM79" s="182"/>
      <c r="BN79" s="182"/>
      <c r="BO79" s="182"/>
      <c r="BP79" s="182"/>
      <c r="BQ79" s="182"/>
      <c r="BR79" s="182"/>
      <c r="BS79" s="182"/>
      <c r="BT79" s="182"/>
      <c r="BU79" s="182"/>
      <c r="BV79" s="182"/>
      <c r="BW79" s="182"/>
      <c r="BX79" s="182"/>
      <c r="BY79" s="182"/>
      <c r="BZ79" s="182"/>
      <c r="CA79" s="182"/>
      <c r="CB79" s="182"/>
      <c r="CC79" s="182"/>
      <c r="CD79" s="182"/>
      <c r="CE79" s="182"/>
      <c r="CF79" s="182"/>
      <c r="CG79" s="182"/>
      <c r="CH79" s="182"/>
      <c r="CI79" s="182"/>
      <c r="CJ79" s="182"/>
      <c r="CK79" s="182"/>
      <c r="CL79" s="182"/>
      <c r="CM79" s="182"/>
      <c r="CN79" s="182"/>
      <c r="CO79" s="182"/>
      <c r="CP79" s="182"/>
      <c r="CQ79" s="182"/>
      <c r="CR79" s="182"/>
      <c r="CS79" s="182"/>
      <c r="CT79" s="182"/>
      <c r="CU79" s="182"/>
      <c r="CV79" s="182"/>
      <c r="CW79" s="182"/>
      <c r="CX79" s="182"/>
      <c r="CY79" s="182"/>
      <c r="CZ79" s="182"/>
      <c r="DA79" s="182"/>
      <c r="DB79" s="182"/>
      <c r="DC79" s="182"/>
      <c r="DD79" s="182"/>
      <c r="DE79" s="182"/>
      <c r="DF79" s="182"/>
      <c r="DG79" s="225">
        <f t="shared" si="17"/>
        <v>797980.65</v>
      </c>
      <c r="DH79" s="43">
        <f t="shared" si="18"/>
        <v>0</v>
      </c>
      <c r="DI79" s="43">
        <f t="shared" si="19"/>
        <v>0</v>
      </c>
      <c r="DJ79" s="128">
        <f t="shared" si="20"/>
        <v>0</v>
      </c>
      <c r="DK79" s="273">
        <f t="shared" si="21"/>
        <v>0</v>
      </c>
      <c r="DL79" s="43">
        <f t="shared" si="22"/>
        <v>797980.65</v>
      </c>
      <c r="DM79" s="135">
        <f t="shared" si="25"/>
        <v>0</v>
      </c>
      <c r="DN79" s="202">
        <v>0</v>
      </c>
      <c r="DO79" s="198">
        <v>0</v>
      </c>
      <c r="DP79" s="198">
        <v>0</v>
      </c>
      <c r="DQ79" s="198">
        <v>0</v>
      </c>
      <c r="DR79" s="198">
        <v>0</v>
      </c>
      <c r="DS79" s="198">
        <v>0</v>
      </c>
      <c r="DT79" s="198">
        <v>0</v>
      </c>
      <c r="DU79" s="198">
        <v>0</v>
      </c>
      <c r="DV79" s="198">
        <v>0</v>
      </c>
      <c r="DW79" s="198">
        <v>0</v>
      </c>
      <c r="DX79" s="198">
        <v>0</v>
      </c>
      <c r="DY79" s="63">
        <v>797980.65</v>
      </c>
      <c r="DZ79" s="58">
        <f t="shared" si="14"/>
        <v>797980.65</v>
      </c>
      <c r="EA79" s="45" t="str">
        <f t="shared" si="24"/>
        <v>CORRECTO</v>
      </c>
      <c r="EB79" s="45"/>
      <c r="EC79" s="47"/>
    </row>
    <row r="80" spans="1:133" ht="19.5" customHeight="1" x14ac:dyDescent="0.25">
      <c r="A80" s="24">
        <v>73</v>
      </c>
      <c r="B80" s="24">
        <v>2026</v>
      </c>
      <c r="C80" s="34" t="s">
        <v>62</v>
      </c>
      <c r="D80" s="60" t="s">
        <v>515</v>
      </c>
      <c r="E80" s="60" t="s">
        <v>64</v>
      </c>
      <c r="F80" s="26" t="s">
        <v>618</v>
      </c>
      <c r="G80" s="266" t="s">
        <v>543</v>
      </c>
      <c r="H80" s="180" t="s">
        <v>364</v>
      </c>
      <c r="I80" s="180" t="s">
        <v>358</v>
      </c>
      <c r="J80" s="180" t="s">
        <v>363</v>
      </c>
      <c r="K80" s="184" t="s">
        <v>362</v>
      </c>
      <c r="L80" s="191">
        <v>1701</v>
      </c>
      <c r="M80" s="192" t="s">
        <v>68</v>
      </c>
      <c r="N80" s="193" t="s">
        <v>518</v>
      </c>
      <c r="O80" s="192" t="s">
        <v>65</v>
      </c>
      <c r="P80" s="194" t="s">
        <v>519</v>
      </c>
      <c r="Q80" s="192" t="s">
        <v>66</v>
      </c>
      <c r="R80" s="194" t="s">
        <v>526</v>
      </c>
      <c r="S80" s="192" t="s">
        <v>65</v>
      </c>
      <c r="T80" s="181" t="s">
        <v>527</v>
      </c>
      <c r="U80" s="195" t="s">
        <v>516</v>
      </c>
      <c r="V80" s="196" t="s">
        <v>357</v>
      </c>
      <c r="W80" s="197" t="s">
        <v>352</v>
      </c>
      <c r="X80" s="192" t="s">
        <v>523</v>
      </c>
      <c r="Y80" s="192" t="s">
        <v>524</v>
      </c>
      <c r="Z80" s="37" t="str">
        <f>+IFERROR(VLOOKUP(AA80,LISTAS!$C$2:$D$13,2,0)," ")</f>
        <v>BIENES DE LARGA DURACIÓN</v>
      </c>
      <c r="AA80" s="38" t="str">
        <f t="shared" si="26"/>
        <v>84</v>
      </c>
      <c r="AB80" s="59">
        <v>840107</v>
      </c>
      <c r="AC80" s="26" t="str">
        <f>+IFERROR(VLOOKUP(AB80,LISTAS!$A$9:$B$217,2,0)," ")</f>
        <v>Equipos Sistemas y Paquetes Informaticos</v>
      </c>
      <c r="AD80" s="47"/>
      <c r="AE80" s="182"/>
      <c r="AF80" s="182"/>
      <c r="AG80" s="182"/>
      <c r="AH80" s="183"/>
      <c r="AI80" s="182"/>
      <c r="AJ80" s="182"/>
      <c r="AK80" s="182"/>
      <c r="AL80" s="182"/>
      <c r="AM80" s="218">
        <v>139130.44</v>
      </c>
      <c r="AN80" s="182"/>
      <c r="AO80" s="182"/>
      <c r="AP80" s="182"/>
      <c r="AQ80" s="182"/>
      <c r="AR80" s="182"/>
      <c r="AS80" s="182"/>
      <c r="AT80" s="182"/>
      <c r="AU80" s="182"/>
      <c r="AV80" s="182"/>
      <c r="AW80" s="182"/>
      <c r="AX80" s="182"/>
      <c r="AY80" s="182"/>
      <c r="AZ80" s="182"/>
      <c r="BA80" s="182"/>
      <c r="BB80" s="182"/>
      <c r="BC80" s="182"/>
      <c r="BD80" s="182"/>
      <c r="BE80" s="182"/>
      <c r="BF80" s="182"/>
      <c r="BG80" s="182"/>
      <c r="BH80" s="182"/>
      <c r="BI80" s="182"/>
      <c r="BJ80" s="182"/>
      <c r="BK80" s="182"/>
      <c r="BL80" s="182"/>
      <c r="BM80" s="182"/>
      <c r="BN80" s="182"/>
      <c r="BO80" s="182"/>
      <c r="BP80" s="182"/>
      <c r="BQ80" s="182"/>
      <c r="BR80" s="182"/>
      <c r="BS80" s="182"/>
      <c r="BT80" s="182"/>
      <c r="BU80" s="182"/>
      <c r="BV80" s="182"/>
      <c r="BW80" s="182"/>
      <c r="BX80" s="182"/>
      <c r="BY80" s="182"/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225">
        <f t="shared" si="17"/>
        <v>139130.44</v>
      </c>
      <c r="DH80" s="43">
        <f t="shared" si="18"/>
        <v>0</v>
      </c>
      <c r="DI80" s="43">
        <f t="shared" si="19"/>
        <v>0</v>
      </c>
      <c r="DJ80" s="128">
        <f t="shared" si="20"/>
        <v>0</v>
      </c>
      <c r="DK80" s="273">
        <f t="shared" si="21"/>
        <v>0</v>
      </c>
      <c r="DL80" s="43">
        <f t="shared" si="22"/>
        <v>139130.44</v>
      </c>
      <c r="DM80" s="135">
        <f t="shared" si="25"/>
        <v>0</v>
      </c>
      <c r="DN80" s="202">
        <v>0</v>
      </c>
      <c r="DO80" s="198">
        <v>0</v>
      </c>
      <c r="DP80" s="198">
        <v>0</v>
      </c>
      <c r="DQ80" s="198">
        <v>0</v>
      </c>
      <c r="DR80" s="198">
        <v>0</v>
      </c>
      <c r="DS80" s="198">
        <v>0</v>
      </c>
      <c r="DT80" s="198">
        <v>0</v>
      </c>
      <c r="DU80" s="198">
        <v>0</v>
      </c>
      <c r="DV80" s="198">
        <v>0</v>
      </c>
      <c r="DW80" s="198">
        <v>0</v>
      </c>
      <c r="DX80" s="198">
        <v>0</v>
      </c>
      <c r="DY80" s="198">
        <v>139130.44</v>
      </c>
      <c r="DZ80" s="58">
        <f t="shared" si="14"/>
        <v>139130.44</v>
      </c>
      <c r="EA80" s="45" t="str">
        <f t="shared" si="24"/>
        <v>CORRECTO</v>
      </c>
      <c r="EB80" s="45"/>
      <c r="EC80" s="47"/>
    </row>
    <row r="81" spans="1:133" ht="19.5" customHeight="1" x14ac:dyDescent="0.25">
      <c r="A81" s="48">
        <v>74</v>
      </c>
      <c r="B81" s="24">
        <v>2026</v>
      </c>
      <c r="C81" s="34" t="s">
        <v>62</v>
      </c>
      <c r="D81" s="60" t="s">
        <v>515</v>
      </c>
      <c r="E81" s="60" t="s">
        <v>64</v>
      </c>
      <c r="F81" s="26" t="s">
        <v>619</v>
      </c>
      <c r="G81" s="267" t="s">
        <v>544</v>
      </c>
      <c r="H81" s="180" t="s">
        <v>364</v>
      </c>
      <c r="I81" s="180" t="s">
        <v>358</v>
      </c>
      <c r="J81" s="180" t="s">
        <v>363</v>
      </c>
      <c r="K81" s="184" t="s">
        <v>362</v>
      </c>
      <c r="L81" s="191">
        <v>1701</v>
      </c>
      <c r="M81" s="192" t="s">
        <v>68</v>
      </c>
      <c r="N81" s="193" t="s">
        <v>518</v>
      </c>
      <c r="O81" s="192" t="s">
        <v>65</v>
      </c>
      <c r="P81" s="194" t="s">
        <v>519</v>
      </c>
      <c r="Q81" s="192" t="s">
        <v>66</v>
      </c>
      <c r="R81" s="194" t="s">
        <v>526</v>
      </c>
      <c r="S81" s="192" t="s">
        <v>65</v>
      </c>
      <c r="T81" s="181" t="s">
        <v>527</v>
      </c>
      <c r="U81" s="195" t="s">
        <v>516</v>
      </c>
      <c r="V81" s="196" t="s">
        <v>357</v>
      </c>
      <c r="W81" s="197" t="s">
        <v>352</v>
      </c>
      <c r="X81" s="192" t="s">
        <v>523</v>
      </c>
      <c r="Y81" s="192" t="s">
        <v>524</v>
      </c>
      <c r="Z81" s="37" t="str">
        <f>+IFERROR(VLOOKUP(AA81,LISTAS!$C$2:$D$13,2,0)," ")</f>
        <v>BIENES DE LARGA DURACIÓN</v>
      </c>
      <c r="AA81" s="38" t="str">
        <f t="shared" ref="AA81:AA88" si="27">+MID(AB81,1,2)</f>
        <v>84</v>
      </c>
      <c r="AB81" s="59">
        <v>840107</v>
      </c>
      <c r="AC81" s="26" t="str">
        <f>+IFERROR(VLOOKUP(AB81,LISTAS!$A$9:$B$217,2,0)," ")</f>
        <v>Equipos Sistemas y Paquetes Informaticos</v>
      </c>
      <c r="AD81" s="47"/>
      <c r="AE81" s="182"/>
      <c r="AF81" s="182"/>
      <c r="AG81" s="182"/>
      <c r="AH81" s="183"/>
      <c r="AI81" s="182"/>
      <c r="AJ81" s="182"/>
      <c r="AK81" s="182"/>
      <c r="AL81" s="182"/>
      <c r="AM81" s="218">
        <v>360000</v>
      </c>
      <c r="AN81" s="182"/>
      <c r="AO81" s="182"/>
      <c r="AP81" s="182"/>
      <c r="AQ81" s="182"/>
      <c r="AR81" s="182"/>
      <c r="AS81" s="182"/>
      <c r="AT81" s="182"/>
      <c r="AU81" s="182"/>
      <c r="AV81" s="182"/>
      <c r="AW81" s="182"/>
      <c r="AX81" s="182"/>
      <c r="AY81" s="182"/>
      <c r="AZ81" s="182"/>
      <c r="BA81" s="182"/>
      <c r="BB81" s="182"/>
      <c r="BC81" s="182"/>
      <c r="BD81" s="182"/>
      <c r="BE81" s="182"/>
      <c r="BF81" s="182"/>
      <c r="BG81" s="182"/>
      <c r="BH81" s="182"/>
      <c r="BI81" s="182"/>
      <c r="BJ81" s="182"/>
      <c r="BK81" s="182"/>
      <c r="BL81" s="182"/>
      <c r="BM81" s="182"/>
      <c r="BN81" s="182"/>
      <c r="BO81" s="182"/>
      <c r="BP81" s="182"/>
      <c r="BQ81" s="182"/>
      <c r="BR81" s="182"/>
      <c r="BS81" s="182"/>
      <c r="BT81" s="182"/>
      <c r="BU81" s="182"/>
      <c r="BV81" s="182"/>
      <c r="BW81" s="182"/>
      <c r="BX81" s="182"/>
      <c r="BY81" s="182"/>
      <c r="BZ81" s="182"/>
      <c r="CA81" s="182"/>
      <c r="CB81" s="182"/>
      <c r="CC81" s="182"/>
      <c r="CD81" s="182"/>
      <c r="CE81" s="182"/>
      <c r="CF81" s="182"/>
      <c r="CG81" s="182"/>
      <c r="CH81" s="182"/>
      <c r="CI81" s="182"/>
      <c r="CJ81" s="182"/>
      <c r="CK81" s="182"/>
      <c r="CL81" s="182"/>
      <c r="CM81" s="182"/>
      <c r="CN81" s="182"/>
      <c r="CO81" s="182"/>
      <c r="CP81" s="182"/>
      <c r="CQ81" s="182"/>
      <c r="CR81" s="182"/>
      <c r="CS81" s="182"/>
      <c r="CT81" s="182"/>
      <c r="CU81" s="182"/>
      <c r="CV81" s="182"/>
      <c r="CW81" s="182"/>
      <c r="CX81" s="182"/>
      <c r="CY81" s="182"/>
      <c r="CZ81" s="182"/>
      <c r="DA81" s="182"/>
      <c r="DB81" s="182"/>
      <c r="DC81" s="182"/>
      <c r="DD81" s="182"/>
      <c r="DE81" s="182"/>
      <c r="DF81" s="182"/>
      <c r="DG81" s="225">
        <f t="shared" si="17"/>
        <v>360000</v>
      </c>
      <c r="DH81" s="43">
        <f t="shared" si="18"/>
        <v>0</v>
      </c>
      <c r="DI81" s="43">
        <f t="shared" si="19"/>
        <v>0</v>
      </c>
      <c r="DJ81" s="128">
        <f t="shared" si="20"/>
        <v>0</v>
      </c>
      <c r="DK81" s="273">
        <f t="shared" si="21"/>
        <v>0</v>
      </c>
      <c r="DL81" s="43">
        <f t="shared" si="22"/>
        <v>360000</v>
      </c>
      <c r="DM81" s="135">
        <f t="shared" si="25"/>
        <v>0</v>
      </c>
      <c r="DN81" s="202">
        <v>0</v>
      </c>
      <c r="DO81" s="198">
        <v>0</v>
      </c>
      <c r="DP81" s="198">
        <v>0</v>
      </c>
      <c r="DQ81" s="198">
        <v>0</v>
      </c>
      <c r="DR81" s="198">
        <v>80000</v>
      </c>
      <c r="DS81" s="198">
        <v>70000</v>
      </c>
      <c r="DT81" s="198">
        <v>0</v>
      </c>
      <c r="DU81" s="198">
        <v>70000</v>
      </c>
      <c r="DV81" s="198">
        <v>0</v>
      </c>
      <c r="DW81" s="198">
        <v>70000</v>
      </c>
      <c r="DX81" s="198">
        <v>0</v>
      </c>
      <c r="DY81" s="198">
        <v>70000</v>
      </c>
      <c r="DZ81" s="58">
        <f t="shared" si="14"/>
        <v>360000</v>
      </c>
      <c r="EA81" s="45" t="str">
        <f t="shared" si="24"/>
        <v>CORRECTO</v>
      </c>
      <c r="EB81" s="45"/>
      <c r="EC81" s="47"/>
    </row>
    <row r="82" spans="1:133" ht="19.5" customHeight="1" x14ac:dyDescent="0.25">
      <c r="A82" s="48">
        <v>75</v>
      </c>
      <c r="B82" s="24">
        <v>2026</v>
      </c>
      <c r="C82" s="34" t="s">
        <v>62</v>
      </c>
      <c r="D82" s="60" t="s">
        <v>515</v>
      </c>
      <c r="E82" s="60" t="s">
        <v>64</v>
      </c>
      <c r="F82" s="26" t="s">
        <v>620</v>
      </c>
      <c r="G82" s="266" t="s">
        <v>545</v>
      </c>
      <c r="H82" s="180" t="s">
        <v>364</v>
      </c>
      <c r="I82" s="180" t="s">
        <v>358</v>
      </c>
      <c r="J82" s="180" t="s">
        <v>363</v>
      </c>
      <c r="K82" s="184" t="s">
        <v>362</v>
      </c>
      <c r="L82" s="191">
        <v>1701</v>
      </c>
      <c r="M82" s="192" t="s">
        <v>68</v>
      </c>
      <c r="N82" s="193" t="s">
        <v>518</v>
      </c>
      <c r="O82" s="192" t="s">
        <v>65</v>
      </c>
      <c r="P82" s="194" t="s">
        <v>519</v>
      </c>
      <c r="Q82" s="192" t="s">
        <v>66</v>
      </c>
      <c r="R82" s="194" t="s">
        <v>526</v>
      </c>
      <c r="S82" s="192" t="s">
        <v>65</v>
      </c>
      <c r="T82" s="181" t="s">
        <v>527</v>
      </c>
      <c r="U82" s="195" t="s">
        <v>516</v>
      </c>
      <c r="V82" s="196" t="s">
        <v>357</v>
      </c>
      <c r="W82" s="197" t="s">
        <v>352</v>
      </c>
      <c r="X82" s="192" t="s">
        <v>523</v>
      </c>
      <c r="Y82" s="192" t="s">
        <v>524</v>
      </c>
      <c r="Z82" s="37" t="str">
        <f>+IFERROR(VLOOKUP(AA82,LISTAS!$C$2:$D$13,2,0)," ")</f>
        <v>BIENES DE LARGA DURACIÓN</v>
      </c>
      <c r="AA82" s="38" t="str">
        <f t="shared" si="27"/>
        <v>84</v>
      </c>
      <c r="AB82" s="59">
        <v>840107</v>
      </c>
      <c r="AC82" s="26" t="str">
        <f>+IFERROR(VLOOKUP(AB82,LISTAS!$A$9:$B$217,2,0)," ")</f>
        <v>Equipos Sistemas y Paquetes Informaticos</v>
      </c>
      <c r="AD82" s="47"/>
      <c r="AE82" s="182"/>
      <c r="AF82" s="182"/>
      <c r="AG82" s="182"/>
      <c r="AH82" s="183"/>
      <c r="AI82" s="182"/>
      <c r="AJ82" s="182"/>
      <c r="AK82" s="182"/>
      <c r="AL82" s="182"/>
      <c r="AM82" s="218">
        <v>241000</v>
      </c>
      <c r="AN82" s="182"/>
      <c r="AO82" s="182"/>
      <c r="AP82" s="182"/>
      <c r="AQ82" s="182"/>
      <c r="AR82" s="182"/>
      <c r="AS82" s="182"/>
      <c r="AT82" s="182"/>
      <c r="AU82" s="182"/>
      <c r="AV82" s="182"/>
      <c r="AW82" s="182"/>
      <c r="AX82" s="182"/>
      <c r="AY82" s="182"/>
      <c r="AZ82" s="182"/>
      <c r="BA82" s="182"/>
      <c r="BB82" s="182"/>
      <c r="BC82" s="182"/>
      <c r="BD82" s="182"/>
      <c r="BE82" s="182"/>
      <c r="BF82" s="182"/>
      <c r="BG82" s="182"/>
      <c r="BH82" s="182"/>
      <c r="BI82" s="182"/>
      <c r="BJ82" s="182"/>
      <c r="BK82" s="182"/>
      <c r="BL82" s="182"/>
      <c r="BM82" s="182"/>
      <c r="BN82" s="182"/>
      <c r="BO82" s="182"/>
      <c r="BP82" s="182"/>
      <c r="BQ82" s="182"/>
      <c r="BR82" s="182"/>
      <c r="BS82" s="182"/>
      <c r="BT82" s="182"/>
      <c r="BU82" s="182"/>
      <c r="BV82" s="182"/>
      <c r="BW82" s="182"/>
      <c r="BX82" s="182"/>
      <c r="BY82" s="182"/>
      <c r="BZ82" s="182"/>
      <c r="CA82" s="182"/>
      <c r="CB82" s="182"/>
      <c r="CC82" s="182"/>
      <c r="CD82" s="182"/>
      <c r="CE82" s="182"/>
      <c r="CF82" s="182"/>
      <c r="CG82" s="182"/>
      <c r="CH82" s="182"/>
      <c r="CI82" s="182"/>
      <c r="CJ82" s="182"/>
      <c r="CK82" s="182"/>
      <c r="CL82" s="182"/>
      <c r="CM82" s="182"/>
      <c r="CN82" s="182"/>
      <c r="CO82" s="182"/>
      <c r="CP82" s="182"/>
      <c r="CQ82" s="182"/>
      <c r="CR82" s="182"/>
      <c r="CS82" s="182"/>
      <c r="CT82" s="182"/>
      <c r="CU82" s="182"/>
      <c r="CV82" s="182"/>
      <c r="CW82" s="182"/>
      <c r="CX82" s="182"/>
      <c r="CY82" s="182"/>
      <c r="CZ82" s="182"/>
      <c r="DA82" s="182"/>
      <c r="DB82" s="182"/>
      <c r="DC82" s="182"/>
      <c r="DD82" s="182"/>
      <c r="DE82" s="182"/>
      <c r="DF82" s="182"/>
      <c r="DG82" s="225">
        <f t="shared" si="17"/>
        <v>241000</v>
      </c>
      <c r="DH82" s="43">
        <f t="shared" si="18"/>
        <v>0</v>
      </c>
      <c r="DI82" s="43">
        <f t="shared" si="19"/>
        <v>0</v>
      </c>
      <c r="DJ82" s="128">
        <f t="shared" si="20"/>
        <v>0</v>
      </c>
      <c r="DK82" s="273">
        <f t="shared" si="21"/>
        <v>0</v>
      </c>
      <c r="DL82" s="43">
        <f t="shared" si="22"/>
        <v>241000</v>
      </c>
      <c r="DM82" s="135">
        <f t="shared" si="25"/>
        <v>0</v>
      </c>
      <c r="DN82" s="202">
        <v>0</v>
      </c>
      <c r="DO82" s="198">
        <v>0</v>
      </c>
      <c r="DP82" s="198">
        <v>0</v>
      </c>
      <c r="DQ82" s="198">
        <v>0</v>
      </c>
      <c r="DR82" s="198">
        <v>0</v>
      </c>
      <c r="DS82" s="198">
        <v>0</v>
      </c>
      <c r="DT82" s="198">
        <v>0</v>
      </c>
      <c r="DU82" s="198">
        <v>0</v>
      </c>
      <c r="DV82" s="198">
        <v>0</v>
      </c>
      <c r="DW82" s="198">
        <v>0</v>
      </c>
      <c r="DX82" s="198">
        <v>0</v>
      </c>
      <c r="DY82" s="198">
        <v>241000</v>
      </c>
      <c r="DZ82" s="58">
        <f t="shared" si="14"/>
        <v>241000</v>
      </c>
      <c r="EA82" s="45" t="str">
        <f t="shared" si="24"/>
        <v>CORRECTO</v>
      </c>
      <c r="EB82" s="45"/>
      <c r="EC82" s="47"/>
    </row>
    <row r="83" spans="1:133" ht="19.5" customHeight="1" x14ac:dyDescent="0.25">
      <c r="A83" s="24">
        <v>76</v>
      </c>
      <c r="B83" s="24">
        <v>2026</v>
      </c>
      <c r="C83" s="34" t="s">
        <v>62</v>
      </c>
      <c r="D83" s="60" t="s">
        <v>515</v>
      </c>
      <c r="E83" s="60" t="s">
        <v>64</v>
      </c>
      <c r="F83" s="26" t="s">
        <v>621</v>
      </c>
      <c r="G83" s="266" t="s">
        <v>546</v>
      </c>
      <c r="H83" s="180" t="s">
        <v>364</v>
      </c>
      <c r="I83" s="180" t="s">
        <v>358</v>
      </c>
      <c r="J83" s="180" t="s">
        <v>363</v>
      </c>
      <c r="K83" s="184" t="s">
        <v>362</v>
      </c>
      <c r="L83" s="191">
        <v>1701</v>
      </c>
      <c r="M83" s="192" t="s">
        <v>68</v>
      </c>
      <c r="N83" s="193" t="s">
        <v>518</v>
      </c>
      <c r="O83" s="192" t="s">
        <v>65</v>
      </c>
      <c r="P83" s="194" t="s">
        <v>519</v>
      </c>
      <c r="Q83" s="192" t="s">
        <v>66</v>
      </c>
      <c r="R83" s="194" t="s">
        <v>526</v>
      </c>
      <c r="S83" s="192" t="s">
        <v>65</v>
      </c>
      <c r="T83" s="181" t="s">
        <v>527</v>
      </c>
      <c r="U83" s="195" t="s">
        <v>516</v>
      </c>
      <c r="V83" s="196" t="s">
        <v>357</v>
      </c>
      <c r="W83" s="197" t="s">
        <v>352</v>
      </c>
      <c r="X83" s="192" t="s">
        <v>523</v>
      </c>
      <c r="Y83" s="192" t="s">
        <v>524</v>
      </c>
      <c r="Z83" s="37" t="str">
        <f>+IFERROR(VLOOKUP(AA83,LISTAS!$C$2:$D$13,2,0)," ")</f>
        <v>BIENES DE LARGA DURACIÓN</v>
      </c>
      <c r="AA83" s="38" t="str">
        <f t="shared" si="27"/>
        <v>84</v>
      </c>
      <c r="AB83" s="59">
        <v>840107</v>
      </c>
      <c r="AC83" s="26" t="str">
        <f>+IFERROR(VLOOKUP(AB83,LISTAS!$A$9:$B$217,2,0)," ")</f>
        <v>Equipos Sistemas y Paquetes Informaticos</v>
      </c>
      <c r="AD83" s="47"/>
      <c r="AE83" s="182"/>
      <c r="AF83" s="182"/>
      <c r="AG83" s="182"/>
      <c r="AH83" s="183"/>
      <c r="AI83" s="182"/>
      <c r="AJ83" s="182"/>
      <c r="AK83" s="182"/>
      <c r="AL83" s="182"/>
      <c r="AM83" s="218">
        <v>293527.71999999997</v>
      </c>
      <c r="AN83" s="182"/>
      <c r="AO83" s="182"/>
      <c r="AP83" s="182"/>
      <c r="AQ83" s="182"/>
      <c r="AR83" s="182"/>
      <c r="AS83" s="182"/>
      <c r="AT83" s="182"/>
      <c r="AU83" s="182"/>
      <c r="AV83" s="182"/>
      <c r="AW83" s="182"/>
      <c r="AX83" s="182"/>
      <c r="AY83" s="182"/>
      <c r="AZ83" s="182"/>
      <c r="BA83" s="182"/>
      <c r="BB83" s="182"/>
      <c r="BC83" s="182"/>
      <c r="BD83" s="182"/>
      <c r="BE83" s="182"/>
      <c r="BF83" s="182"/>
      <c r="BG83" s="182"/>
      <c r="BH83" s="182"/>
      <c r="BI83" s="182"/>
      <c r="BJ83" s="182"/>
      <c r="BK83" s="182"/>
      <c r="BL83" s="182"/>
      <c r="BM83" s="182"/>
      <c r="BN83" s="182"/>
      <c r="BO83" s="182"/>
      <c r="BP83" s="182"/>
      <c r="BQ83" s="182"/>
      <c r="BR83" s="182"/>
      <c r="BS83" s="182"/>
      <c r="BT83" s="182"/>
      <c r="BU83" s="182"/>
      <c r="BV83" s="182"/>
      <c r="BW83" s="182"/>
      <c r="BX83" s="182"/>
      <c r="BY83" s="182"/>
      <c r="BZ83" s="182"/>
      <c r="CA83" s="182"/>
      <c r="CB83" s="182"/>
      <c r="CC83" s="182"/>
      <c r="CD83" s="182"/>
      <c r="CE83" s="182"/>
      <c r="CF83" s="182"/>
      <c r="CG83" s="182"/>
      <c r="CH83" s="182"/>
      <c r="CI83" s="182"/>
      <c r="CJ83" s="182"/>
      <c r="CK83" s="182"/>
      <c r="CL83" s="182"/>
      <c r="CM83" s="182"/>
      <c r="CN83" s="182"/>
      <c r="CO83" s="182"/>
      <c r="CP83" s="182"/>
      <c r="CQ83" s="182"/>
      <c r="CR83" s="182"/>
      <c r="CS83" s="182"/>
      <c r="CT83" s="182"/>
      <c r="CU83" s="182"/>
      <c r="CV83" s="182"/>
      <c r="CW83" s="182"/>
      <c r="CX83" s="182"/>
      <c r="CY83" s="182"/>
      <c r="CZ83" s="182"/>
      <c r="DA83" s="182"/>
      <c r="DB83" s="182"/>
      <c r="DC83" s="182"/>
      <c r="DD83" s="182"/>
      <c r="DE83" s="182"/>
      <c r="DF83" s="182"/>
      <c r="DG83" s="225">
        <f t="shared" si="17"/>
        <v>293527.71999999997</v>
      </c>
      <c r="DH83" s="43">
        <f t="shared" si="18"/>
        <v>0</v>
      </c>
      <c r="DI83" s="43">
        <f t="shared" si="19"/>
        <v>0</v>
      </c>
      <c r="DJ83" s="128">
        <f t="shared" si="20"/>
        <v>0</v>
      </c>
      <c r="DK83" s="273">
        <f t="shared" si="21"/>
        <v>0</v>
      </c>
      <c r="DL83" s="43">
        <f t="shared" si="22"/>
        <v>293527.71999999997</v>
      </c>
      <c r="DM83" s="135">
        <f t="shared" si="25"/>
        <v>0</v>
      </c>
      <c r="DN83" s="202">
        <v>0</v>
      </c>
      <c r="DO83" s="198">
        <v>0</v>
      </c>
      <c r="DP83" s="198">
        <v>0</v>
      </c>
      <c r="DQ83" s="198">
        <v>0</v>
      </c>
      <c r="DR83" s="198">
        <v>0</v>
      </c>
      <c r="DS83" s="198">
        <v>0</v>
      </c>
      <c r="DT83" s="198">
        <v>0</v>
      </c>
      <c r="DU83" s="198">
        <v>0</v>
      </c>
      <c r="DV83" s="198">
        <v>0</v>
      </c>
      <c r="DW83" s="198">
        <v>0</v>
      </c>
      <c r="DX83" s="198">
        <v>78099.350000000006</v>
      </c>
      <c r="DY83" s="198">
        <v>215428.37</v>
      </c>
      <c r="DZ83" s="58">
        <f t="shared" si="14"/>
        <v>293527.71999999997</v>
      </c>
      <c r="EA83" s="45" t="str">
        <f t="shared" si="24"/>
        <v>CORRECTO</v>
      </c>
      <c r="EB83" s="45"/>
      <c r="EC83" s="47"/>
    </row>
    <row r="84" spans="1:133" ht="19.5" customHeight="1" x14ac:dyDescent="0.25">
      <c r="A84" s="48">
        <v>77</v>
      </c>
      <c r="B84" s="24">
        <v>2026</v>
      </c>
      <c r="C84" s="34" t="s">
        <v>62</v>
      </c>
      <c r="D84" s="60" t="s">
        <v>515</v>
      </c>
      <c r="E84" s="60" t="s">
        <v>64</v>
      </c>
      <c r="F84" s="26" t="s">
        <v>622</v>
      </c>
      <c r="G84" s="266" t="s">
        <v>547</v>
      </c>
      <c r="H84" s="180" t="s">
        <v>364</v>
      </c>
      <c r="I84" s="180" t="s">
        <v>358</v>
      </c>
      <c r="J84" s="180" t="s">
        <v>363</v>
      </c>
      <c r="K84" s="184" t="s">
        <v>362</v>
      </c>
      <c r="L84" s="191">
        <v>1701</v>
      </c>
      <c r="M84" s="192" t="s">
        <v>68</v>
      </c>
      <c r="N84" s="193" t="s">
        <v>518</v>
      </c>
      <c r="O84" s="192" t="s">
        <v>65</v>
      </c>
      <c r="P84" s="194" t="s">
        <v>519</v>
      </c>
      <c r="Q84" s="192" t="s">
        <v>66</v>
      </c>
      <c r="R84" s="194" t="s">
        <v>526</v>
      </c>
      <c r="S84" s="192" t="s">
        <v>65</v>
      </c>
      <c r="T84" s="181" t="s">
        <v>527</v>
      </c>
      <c r="U84" s="195" t="s">
        <v>516</v>
      </c>
      <c r="V84" s="196" t="s">
        <v>357</v>
      </c>
      <c r="W84" s="197" t="s">
        <v>352</v>
      </c>
      <c r="X84" s="192" t="s">
        <v>523</v>
      </c>
      <c r="Y84" s="192" t="s">
        <v>524</v>
      </c>
      <c r="Z84" s="37" t="str">
        <f>+IFERROR(VLOOKUP(AA84,LISTAS!$C$2:$D$13,2,0)," ")</f>
        <v>BIENES DE LARGA DURACIÓN</v>
      </c>
      <c r="AA84" s="38" t="str">
        <f t="shared" si="27"/>
        <v>84</v>
      </c>
      <c r="AB84" s="59">
        <v>840107</v>
      </c>
      <c r="AC84" s="26" t="str">
        <f>+IFERROR(VLOOKUP(AB84,LISTAS!$A$9:$B$217,2,0)," ")</f>
        <v>Equipos Sistemas y Paquetes Informaticos</v>
      </c>
      <c r="AD84" s="47"/>
      <c r="AE84" s="182"/>
      <c r="AF84" s="182"/>
      <c r="AG84" s="182"/>
      <c r="AH84" s="183"/>
      <c r="AI84" s="182"/>
      <c r="AJ84" s="182"/>
      <c r="AK84" s="182"/>
      <c r="AL84" s="182"/>
      <c r="AM84" s="218">
        <v>220958.87</v>
      </c>
      <c r="AN84" s="182"/>
      <c r="AO84" s="182"/>
      <c r="AP84" s="182"/>
      <c r="AQ84" s="182"/>
      <c r="AR84" s="182"/>
      <c r="AS84" s="182"/>
      <c r="AT84" s="182"/>
      <c r="AU84" s="182"/>
      <c r="AV84" s="182"/>
      <c r="AW84" s="182"/>
      <c r="AX84" s="182"/>
      <c r="AY84" s="182"/>
      <c r="AZ84" s="182"/>
      <c r="BA84" s="182"/>
      <c r="BB84" s="182"/>
      <c r="BC84" s="182"/>
      <c r="BD84" s="182"/>
      <c r="BE84" s="182"/>
      <c r="BF84" s="182"/>
      <c r="BG84" s="182"/>
      <c r="BH84" s="182"/>
      <c r="BI84" s="182"/>
      <c r="BJ84" s="182"/>
      <c r="BK84" s="182"/>
      <c r="BL84" s="182"/>
      <c r="BM84" s="182"/>
      <c r="BN84" s="182"/>
      <c r="BO84" s="182"/>
      <c r="BP84" s="182"/>
      <c r="BQ84" s="182"/>
      <c r="BR84" s="182"/>
      <c r="BS84" s="182"/>
      <c r="BT84" s="182"/>
      <c r="BU84" s="182"/>
      <c r="BV84" s="182"/>
      <c r="BW84" s="182"/>
      <c r="BX84" s="182"/>
      <c r="BY84" s="182"/>
      <c r="BZ84" s="182"/>
      <c r="CA84" s="182"/>
      <c r="CB84" s="182"/>
      <c r="CC84" s="182"/>
      <c r="CD84" s="182"/>
      <c r="CE84" s="182"/>
      <c r="CF84" s="182"/>
      <c r="CG84" s="182"/>
      <c r="CH84" s="182"/>
      <c r="CI84" s="182"/>
      <c r="CJ84" s="182"/>
      <c r="CK84" s="182"/>
      <c r="CL84" s="182"/>
      <c r="CM84" s="182"/>
      <c r="CN84" s="182"/>
      <c r="CO84" s="182"/>
      <c r="CP84" s="182"/>
      <c r="CQ84" s="182"/>
      <c r="CR84" s="182"/>
      <c r="CS84" s="182"/>
      <c r="CT84" s="182"/>
      <c r="CU84" s="182"/>
      <c r="CV84" s="182"/>
      <c r="CW84" s="182"/>
      <c r="CX84" s="182"/>
      <c r="CY84" s="182"/>
      <c r="CZ84" s="182"/>
      <c r="DA84" s="182"/>
      <c r="DB84" s="182"/>
      <c r="DC84" s="182"/>
      <c r="DD84" s="182"/>
      <c r="DE84" s="182"/>
      <c r="DF84" s="182"/>
      <c r="DG84" s="225">
        <f t="shared" si="17"/>
        <v>220958.87</v>
      </c>
      <c r="DH84" s="43">
        <f t="shared" si="18"/>
        <v>0</v>
      </c>
      <c r="DI84" s="43">
        <f t="shared" si="19"/>
        <v>0</v>
      </c>
      <c r="DJ84" s="128">
        <f t="shared" si="20"/>
        <v>0</v>
      </c>
      <c r="DK84" s="273">
        <f t="shared" si="21"/>
        <v>0</v>
      </c>
      <c r="DL84" s="43">
        <f t="shared" si="22"/>
        <v>220958.87</v>
      </c>
      <c r="DM84" s="135">
        <f t="shared" si="25"/>
        <v>0</v>
      </c>
      <c r="DN84" s="202">
        <v>0</v>
      </c>
      <c r="DO84" s="198">
        <v>0</v>
      </c>
      <c r="DP84" s="198">
        <v>0</v>
      </c>
      <c r="DQ84" s="198">
        <v>0</v>
      </c>
      <c r="DR84" s="198">
        <v>0</v>
      </c>
      <c r="DS84" s="198">
        <v>0</v>
      </c>
      <c r="DT84" s="198">
        <v>0</v>
      </c>
      <c r="DU84" s="198">
        <v>0</v>
      </c>
      <c r="DV84" s="198">
        <v>0</v>
      </c>
      <c r="DW84" s="198">
        <v>0</v>
      </c>
      <c r="DX84" s="198">
        <v>0</v>
      </c>
      <c r="DY84" s="198">
        <v>220958.87</v>
      </c>
      <c r="DZ84" s="58">
        <f t="shared" si="14"/>
        <v>220958.87</v>
      </c>
      <c r="EA84" s="45" t="str">
        <f t="shared" si="24"/>
        <v>CORRECTO</v>
      </c>
      <c r="EB84" s="45"/>
      <c r="EC84" s="47"/>
    </row>
    <row r="85" spans="1:133" ht="19.5" customHeight="1" x14ac:dyDescent="0.25">
      <c r="A85" s="48">
        <v>78</v>
      </c>
      <c r="B85" s="24">
        <v>2026</v>
      </c>
      <c r="C85" s="34" t="s">
        <v>62</v>
      </c>
      <c r="D85" s="60" t="s">
        <v>515</v>
      </c>
      <c r="E85" s="60" t="s">
        <v>64</v>
      </c>
      <c r="F85" s="26" t="s">
        <v>623</v>
      </c>
      <c r="G85" s="266" t="s">
        <v>548</v>
      </c>
      <c r="H85" s="180" t="s">
        <v>364</v>
      </c>
      <c r="I85" s="180" t="s">
        <v>358</v>
      </c>
      <c r="J85" s="180" t="s">
        <v>363</v>
      </c>
      <c r="K85" s="184" t="s">
        <v>362</v>
      </c>
      <c r="L85" s="191">
        <v>1701</v>
      </c>
      <c r="M85" s="192" t="s">
        <v>68</v>
      </c>
      <c r="N85" s="193" t="s">
        <v>518</v>
      </c>
      <c r="O85" s="192" t="s">
        <v>65</v>
      </c>
      <c r="P85" s="194" t="s">
        <v>519</v>
      </c>
      <c r="Q85" s="192" t="s">
        <v>66</v>
      </c>
      <c r="R85" s="194" t="s">
        <v>526</v>
      </c>
      <c r="S85" s="192" t="s">
        <v>65</v>
      </c>
      <c r="T85" s="181" t="s">
        <v>527</v>
      </c>
      <c r="U85" s="195" t="s">
        <v>516</v>
      </c>
      <c r="V85" s="196" t="s">
        <v>357</v>
      </c>
      <c r="W85" s="197" t="s">
        <v>352</v>
      </c>
      <c r="X85" s="192" t="s">
        <v>523</v>
      </c>
      <c r="Y85" s="192" t="s">
        <v>524</v>
      </c>
      <c r="Z85" s="37" t="str">
        <f>+IFERROR(VLOOKUP(AA85,LISTAS!$C$2:$D$13,2,0)," ")</f>
        <v>BIENES DE LARGA DURACIÓN</v>
      </c>
      <c r="AA85" s="38" t="str">
        <f t="shared" si="27"/>
        <v>84</v>
      </c>
      <c r="AB85" s="59">
        <v>840107</v>
      </c>
      <c r="AC85" s="26" t="str">
        <f>+IFERROR(VLOOKUP(AB85,LISTAS!$A$9:$B$217,2,0)," ")</f>
        <v>Equipos Sistemas y Paquetes Informaticos</v>
      </c>
      <c r="AD85" s="47"/>
      <c r="AE85" s="182"/>
      <c r="AF85" s="182"/>
      <c r="AG85" s="182"/>
      <c r="AH85" s="183"/>
      <c r="AI85" s="182"/>
      <c r="AJ85" s="182"/>
      <c r="AK85" s="182"/>
      <c r="AL85" s="182"/>
      <c r="AM85" s="218">
        <v>247900.83</v>
      </c>
      <c r="AN85" s="182"/>
      <c r="AO85" s="182"/>
      <c r="AP85" s="182"/>
      <c r="AQ85" s="182"/>
      <c r="AR85" s="182"/>
      <c r="AS85" s="182"/>
      <c r="AT85" s="182"/>
      <c r="AU85" s="182"/>
      <c r="AV85" s="182"/>
      <c r="AW85" s="182"/>
      <c r="AX85" s="182"/>
      <c r="AY85" s="182"/>
      <c r="AZ85" s="182"/>
      <c r="BA85" s="182"/>
      <c r="BB85" s="182"/>
      <c r="BC85" s="182"/>
      <c r="BD85" s="182"/>
      <c r="BE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  <c r="CL85" s="182"/>
      <c r="CM85" s="182"/>
      <c r="CN85" s="182"/>
      <c r="CO85" s="182"/>
      <c r="CP85" s="182"/>
      <c r="CQ85" s="182"/>
      <c r="CR85" s="182"/>
      <c r="CS85" s="182"/>
      <c r="CT85" s="182"/>
      <c r="CU85" s="182"/>
      <c r="CV85" s="182"/>
      <c r="CW85" s="182"/>
      <c r="CX85" s="182"/>
      <c r="CY85" s="182"/>
      <c r="CZ85" s="182"/>
      <c r="DA85" s="182"/>
      <c r="DB85" s="182"/>
      <c r="DC85" s="182"/>
      <c r="DD85" s="182"/>
      <c r="DE85" s="182"/>
      <c r="DF85" s="182"/>
      <c r="DG85" s="225">
        <f t="shared" si="17"/>
        <v>247900.83</v>
      </c>
      <c r="DH85" s="43">
        <f t="shared" si="18"/>
        <v>0</v>
      </c>
      <c r="DI85" s="43">
        <f t="shared" si="19"/>
        <v>0</v>
      </c>
      <c r="DJ85" s="128">
        <f t="shared" si="20"/>
        <v>0</v>
      </c>
      <c r="DK85" s="273">
        <f t="shared" si="21"/>
        <v>0</v>
      </c>
      <c r="DL85" s="43">
        <f t="shared" si="22"/>
        <v>247900.83</v>
      </c>
      <c r="DM85" s="135">
        <f t="shared" si="25"/>
        <v>0</v>
      </c>
      <c r="DN85" s="198">
        <v>0</v>
      </c>
      <c r="DO85" s="198">
        <v>0</v>
      </c>
      <c r="DP85" s="198">
        <v>0</v>
      </c>
      <c r="DQ85" s="198">
        <v>0</v>
      </c>
      <c r="DR85" s="198">
        <v>0</v>
      </c>
      <c r="DS85" s="198">
        <v>0</v>
      </c>
      <c r="DT85" s="198">
        <v>0</v>
      </c>
      <c r="DU85" s="198">
        <v>0</v>
      </c>
      <c r="DV85" s="198">
        <v>0</v>
      </c>
      <c r="DW85" s="198">
        <v>0</v>
      </c>
      <c r="DX85" s="198">
        <v>0</v>
      </c>
      <c r="DY85" s="198">
        <v>247900.83</v>
      </c>
      <c r="DZ85" s="58">
        <f t="shared" si="14"/>
        <v>247900.83</v>
      </c>
      <c r="EA85" s="45" t="str">
        <f t="shared" si="24"/>
        <v>CORRECTO</v>
      </c>
      <c r="EB85" s="45"/>
      <c r="EC85" s="47"/>
    </row>
    <row r="86" spans="1:133" ht="19.5" customHeight="1" x14ac:dyDescent="0.25">
      <c r="A86" s="24">
        <v>79</v>
      </c>
      <c r="B86" s="24">
        <v>2026</v>
      </c>
      <c r="C86" s="34" t="s">
        <v>62</v>
      </c>
      <c r="D86" s="60" t="s">
        <v>515</v>
      </c>
      <c r="E86" s="60" t="s">
        <v>64</v>
      </c>
      <c r="F86" s="40" t="s">
        <v>624</v>
      </c>
      <c r="G86" s="266" t="s">
        <v>549</v>
      </c>
      <c r="H86" s="180" t="s">
        <v>364</v>
      </c>
      <c r="I86" s="180" t="s">
        <v>358</v>
      </c>
      <c r="J86" s="180" t="s">
        <v>363</v>
      </c>
      <c r="K86" s="184" t="s">
        <v>362</v>
      </c>
      <c r="L86" s="191">
        <v>1701</v>
      </c>
      <c r="M86" s="192" t="s">
        <v>68</v>
      </c>
      <c r="N86" s="193" t="s">
        <v>518</v>
      </c>
      <c r="O86" s="192" t="s">
        <v>65</v>
      </c>
      <c r="P86" s="194" t="s">
        <v>519</v>
      </c>
      <c r="Q86" s="192" t="s">
        <v>66</v>
      </c>
      <c r="R86" s="194" t="s">
        <v>526</v>
      </c>
      <c r="S86" s="192" t="s">
        <v>65</v>
      </c>
      <c r="T86" s="181" t="s">
        <v>527</v>
      </c>
      <c r="U86" s="195" t="s">
        <v>516</v>
      </c>
      <c r="V86" s="196" t="s">
        <v>357</v>
      </c>
      <c r="W86" s="197" t="s">
        <v>352</v>
      </c>
      <c r="X86" s="192" t="s">
        <v>523</v>
      </c>
      <c r="Y86" s="192" t="s">
        <v>524</v>
      </c>
      <c r="Z86" s="37" t="str">
        <f>+IFERROR(VLOOKUP(AA86,LISTAS!$C$2:$D$13,2,0)," ")</f>
        <v>BIENES DE LARGA DURACIÓN</v>
      </c>
      <c r="AA86" s="38" t="str">
        <f t="shared" si="27"/>
        <v>84</v>
      </c>
      <c r="AB86" s="59">
        <v>840107</v>
      </c>
      <c r="AC86" s="26" t="str">
        <f>+IFERROR(VLOOKUP(AB86,LISTAS!$A$9:$B$217,2,0)," ")</f>
        <v>Equipos Sistemas y Paquetes Informaticos</v>
      </c>
      <c r="AD86" s="47"/>
      <c r="AE86" s="182"/>
      <c r="AF86" s="182"/>
      <c r="AG86" s="182"/>
      <c r="AH86" s="183"/>
      <c r="AI86" s="182"/>
      <c r="AJ86" s="182"/>
      <c r="AK86" s="182"/>
      <c r="AL86" s="182"/>
      <c r="AM86" s="218">
        <v>1110968.4099999999</v>
      </c>
      <c r="AN86" s="182"/>
      <c r="AO86" s="182"/>
      <c r="AP86" s="182"/>
      <c r="AQ86" s="182"/>
      <c r="AR86" s="182"/>
      <c r="AS86" s="182"/>
      <c r="AT86" s="182"/>
      <c r="AU86" s="182"/>
      <c r="AV86" s="182"/>
      <c r="AW86" s="182"/>
      <c r="AX86" s="182"/>
      <c r="AY86" s="182"/>
      <c r="AZ86" s="182"/>
      <c r="BA86" s="182"/>
      <c r="BB86" s="182"/>
      <c r="BC86" s="182"/>
      <c r="BD86" s="182"/>
      <c r="BE86" s="182"/>
      <c r="BF86" s="182"/>
      <c r="BG86" s="182"/>
      <c r="BH86" s="182"/>
      <c r="BI86" s="182"/>
      <c r="BJ86" s="182"/>
      <c r="BK86" s="182"/>
      <c r="BL86" s="182"/>
      <c r="BM86" s="182"/>
      <c r="BN86" s="182"/>
      <c r="BO86" s="182"/>
      <c r="BP86" s="182"/>
      <c r="BQ86" s="182"/>
      <c r="BR86" s="182"/>
      <c r="BS86" s="182"/>
      <c r="BT86" s="182"/>
      <c r="BU86" s="182"/>
      <c r="BV86" s="182"/>
      <c r="BW86" s="182"/>
      <c r="BX86" s="182"/>
      <c r="BY86" s="182"/>
      <c r="BZ86" s="182"/>
      <c r="CA86" s="182"/>
      <c r="CB86" s="182"/>
      <c r="CC86" s="182"/>
      <c r="CD86" s="182"/>
      <c r="CE86" s="182"/>
      <c r="CF86" s="182"/>
      <c r="CG86" s="182"/>
      <c r="CH86" s="182"/>
      <c r="CI86" s="182"/>
      <c r="CJ86" s="182"/>
      <c r="CK86" s="182"/>
      <c r="CL86" s="182"/>
      <c r="CM86" s="182"/>
      <c r="CN86" s="182"/>
      <c r="CO86" s="182"/>
      <c r="CP86" s="182"/>
      <c r="CQ86" s="182"/>
      <c r="CR86" s="182"/>
      <c r="CS86" s="182"/>
      <c r="CT86" s="182"/>
      <c r="CU86" s="182"/>
      <c r="CV86" s="182"/>
      <c r="CW86" s="182"/>
      <c r="CX86" s="182"/>
      <c r="CY86" s="182"/>
      <c r="CZ86" s="182"/>
      <c r="DA86" s="182"/>
      <c r="DB86" s="182"/>
      <c r="DC86" s="182"/>
      <c r="DD86" s="182"/>
      <c r="DE86" s="182"/>
      <c r="DF86" s="182"/>
      <c r="DG86" s="225">
        <f t="shared" si="17"/>
        <v>1110968.4099999999</v>
      </c>
      <c r="DH86" s="43">
        <f t="shared" si="18"/>
        <v>0</v>
      </c>
      <c r="DI86" s="43">
        <f t="shared" si="19"/>
        <v>0</v>
      </c>
      <c r="DJ86" s="128">
        <f t="shared" si="20"/>
        <v>0</v>
      </c>
      <c r="DK86" s="273">
        <f t="shared" si="21"/>
        <v>0</v>
      </c>
      <c r="DL86" s="43">
        <f t="shared" si="22"/>
        <v>1110968.4099999999</v>
      </c>
      <c r="DM86" s="135">
        <f t="shared" si="25"/>
        <v>0</v>
      </c>
      <c r="DN86" s="198">
        <v>0</v>
      </c>
      <c r="DO86" s="198">
        <v>0</v>
      </c>
      <c r="DP86" s="198">
        <v>0</v>
      </c>
      <c r="DQ86" s="198">
        <v>0</v>
      </c>
      <c r="DR86" s="198">
        <v>0</v>
      </c>
      <c r="DS86" s="198">
        <v>0</v>
      </c>
      <c r="DT86" s="198">
        <v>0</v>
      </c>
      <c r="DU86" s="198">
        <v>0</v>
      </c>
      <c r="DV86" s="198">
        <v>0</v>
      </c>
      <c r="DW86" s="198">
        <v>0</v>
      </c>
      <c r="DX86" s="198">
        <v>0</v>
      </c>
      <c r="DY86" s="198">
        <v>1110968.4099999999</v>
      </c>
      <c r="DZ86" s="58">
        <f t="shared" si="14"/>
        <v>1110968.4099999999</v>
      </c>
      <c r="EA86" s="45" t="str">
        <f t="shared" si="24"/>
        <v>CORRECTO</v>
      </c>
      <c r="EB86" s="45"/>
      <c r="EC86" s="47"/>
    </row>
    <row r="87" spans="1:133" ht="19.5" customHeight="1" x14ac:dyDescent="0.25">
      <c r="A87" s="48">
        <v>80</v>
      </c>
      <c r="B87" s="24">
        <v>2026</v>
      </c>
      <c r="C87" s="34" t="s">
        <v>62</v>
      </c>
      <c r="D87" s="60" t="s">
        <v>515</v>
      </c>
      <c r="E87" s="60" t="s">
        <v>64</v>
      </c>
      <c r="F87" s="26" t="s">
        <v>625</v>
      </c>
      <c r="G87" s="266" t="s">
        <v>550</v>
      </c>
      <c r="H87" s="180" t="s">
        <v>364</v>
      </c>
      <c r="I87" s="180" t="s">
        <v>358</v>
      </c>
      <c r="J87" s="180" t="s">
        <v>363</v>
      </c>
      <c r="K87" s="184" t="s">
        <v>362</v>
      </c>
      <c r="L87" s="191">
        <v>1701</v>
      </c>
      <c r="M87" s="192" t="s">
        <v>68</v>
      </c>
      <c r="N87" s="193" t="s">
        <v>518</v>
      </c>
      <c r="O87" s="192" t="s">
        <v>65</v>
      </c>
      <c r="P87" s="194" t="s">
        <v>519</v>
      </c>
      <c r="Q87" s="192" t="s">
        <v>66</v>
      </c>
      <c r="R87" s="194" t="s">
        <v>526</v>
      </c>
      <c r="S87" s="192" t="s">
        <v>65</v>
      </c>
      <c r="T87" s="181" t="s">
        <v>527</v>
      </c>
      <c r="U87" s="195" t="s">
        <v>516</v>
      </c>
      <c r="V87" s="196" t="s">
        <v>357</v>
      </c>
      <c r="W87" s="197" t="s">
        <v>352</v>
      </c>
      <c r="X87" s="192" t="s">
        <v>523</v>
      </c>
      <c r="Y87" s="192" t="s">
        <v>524</v>
      </c>
      <c r="Z87" s="37" t="str">
        <f>+IFERROR(VLOOKUP(AA87,LISTAS!$C$2:$D$13,2,0)," ")</f>
        <v>BIENES DE LARGA DURACIÓN</v>
      </c>
      <c r="AA87" s="38" t="str">
        <f t="shared" si="27"/>
        <v>84</v>
      </c>
      <c r="AB87" s="59">
        <v>840107</v>
      </c>
      <c r="AC87" s="26" t="str">
        <f>+IFERROR(VLOOKUP(AB87,LISTAS!$A$9:$B$217,2,0)," ")</f>
        <v>Equipos Sistemas y Paquetes Informaticos</v>
      </c>
      <c r="AD87" s="47"/>
      <c r="AE87" s="182"/>
      <c r="AF87" s="182"/>
      <c r="AG87" s="182"/>
      <c r="AH87" s="183"/>
      <c r="AI87" s="182"/>
      <c r="AJ87" s="182"/>
      <c r="AK87" s="182"/>
      <c r="AL87" s="182"/>
      <c r="AM87" s="218">
        <v>541857.73</v>
      </c>
      <c r="AN87" s="182"/>
      <c r="AO87" s="182"/>
      <c r="AP87" s="182"/>
      <c r="AQ87" s="182"/>
      <c r="AR87" s="182"/>
      <c r="AS87" s="182"/>
      <c r="AT87" s="182"/>
      <c r="AU87" s="182"/>
      <c r="AV87" s="182"/>
      <c r="AW87" s="182"/>
      <c r="AX87" s="182"/>
      <c r="AY87" s="182"/>
      <c r="AZ87" s="182"/>
      <c r="BA87" s="182"/>
      <c r="BB87" s="182"/>
      <c r="BC87" s="182"/>
      <c r="BD87" s="182"/>
      <c r="BE87" s="182"/>
      <c r="BF87" s="182"/>
      <c r="BG87" s="182"/>
      <c r="BH87" s="182"/>
      <c r="BI87" s="182"/>
      <c r="BJ87" s="182"/>
      <c r="BK87" s="182"/>
      <c r="BL87" s="182"/>
      <c r="BM87" s="182"/>
      <c r="BN87" s="182"/>
      <c r="BO87" s="182"/>
      <c r="BP87" s="182"/>
      <c r="BQ87" s="182"/>
      <c r="BR87" s="182"/>
      <c r="BS87" s="182"/>
      <c r="BT87" s="182"/>
      <c r="BU87" s="182"/>
      <c r="BV87" s="182"/>
      <c r="BW87" s="182"/>
      <c r="BX87" s="182"/>
      <c r="BY87" s="182"/>
      <c r="BZ87" s="182"/>
      <c r="CA87" s="182"/>
      <c r="CB87" s="182"/>
      <c r="CC87" s="182"/>
      <c r="CD87" s="182"/>
      <c r="CE87" s="182"/>
      <c r="CF87" s="182"/>
      <c r="CG87" s="182"/>
      <c r="CH87" s="182"/>
      <c r="CI87" s="182"/>
      <c r="CJ87" s="182"/>
      <c r="CK87" s="182"/>
      <c r="CL87" s="182"/>
      <c r="CM87" s="182"/>
      <c r="CN87" s="182"/>
      <c r="CO87" s="182"/>
      <c r="CP87" s="182"/>
      <c r="CQ87" s="182"/>
      <c r="CR87" s="182"/>
      <c r="CS87" s="182"/>
      <c r="CT87" s="182"/>
      <c r="CU87" s="182"/>
      <c r="CV87" s="182"/>
      <c r="CW87" s="182"/>
      <c r="CX87" s="182"/>
      <c r="CY87" s="182"/>
      <c r="CZ87" s="182"/>
      <c r="DA87" s="182"/>
      <c r="DB87" s="182"/>
      <c r="DC87" s="182"/>
      <c r="DD87" s="182"/>
      <c r="DE87" s="182"/>
      <c r="DF87" s="182"/>
      <c r="DG87" s="225">
        <f t="shared" si="17"/>
        <v>541857.73</v>
      </c>
      <c r="DH87" s="43">
        <f t="shared" si="18"/>
        <v>0</v>
      </c>
      <c r="DI87" s="43">
        <f t="shared" si="19"/>
        <v>0</v>
      </c>
      <c r="DJ87" s="128">
        <f t="shared" si="20"/>
        <v>0</v>
      </c>
      <c r="DK87" s="273">
        <f t="shared" si="21"/>
        <v>0</v>
      </c>
      <c r="DL87" s="43">
        <f t="shared" si="22"/>
        <v>541857.73</v>
      </c>
      <c r="DM87" s="135">
        <f t="shared" si="25"/>
        <v>0</v>
      </c>
      <c r="DN87" s="202">
        <v>0</v>
      </c>
      <c r="DO87" s="198">
        <v>0</v>
      </c>
      <c r="DP87" s="198">
        <v>0</v>
      </c>
      <c r="DQ87" s="198">
        <v>0</v>
      </c>
      <c r="DR87" s="198">
        <v>0</v>
      </c>
      <c r="DS87" s="198">
        <v>0</v>
      </c>
      <c r="DT87" s="198">
        <v>0</v>
      </c>
      <c r="DU87" s="198">
        <v>0</v>
      </c>
      <c r="DV87" s="198">
        <v>0</v>
      </c>
      <c r="DW87" s="198">
        <v>0</v>
      </c>
      <c r="DX87" s="198">
        <v>0</v>
      </c>
      <c r="DY87" s="198">
        <v>541857.73</v>
      </c>
      <c r="DZ87" s="58">
        <f t="shared" si="14"/>
        <v>541857.73</v>
      </c>
      <c r="EA87" s="45" t="str">
        <f t="shared" si="24"/>
        <v>CORRECTO</v>
      </c>
      <c r="EB87" s="45"/>
      <c r="EC87" s="47"/>
    </row>
    <row r="88" spans="1:133" ht="19.5" customHeight="1" x14ac:dyDescent="0.25">
      <c r="A88" s="48">
        <v>81</v>
      </c>
      <c r="B88" s="24">
        <v>2026</v>
      </c>
      <c r="C88" s="34" t="s">
        <v>62</v>
      </c>
      <c r="D88" s="60" t="s">
        <v>515</v>
      </c>
      <c r="E88" s="60" t="s">
        <v>64</v>
      </c>
      <c r="F88" s="26" t="s">
        <v>626</v>
      </c>
      <c r="G88" s="266" t="s">
        <v>551</v>
      </c>
      <c r="H88" s="180" t="s">
        <v>364</v>
      </c>
      <c r="I88" s="180" t="s">
        <v>358</v>
      </c>
      <c r="J88" s="180" t="s">
        <v>363</v>
      </c>
      <c r="K88" s="184" t="s">
        <v>362</v>
      </c>
      <c r="L88" s="191">
        <v>1701</v>
      </c>
      <c r="M88" s="192" t="s">
        <v>68</v>
      </c>
      <c r="N88" s="193" t="s">
        <v>518</v>
      </c>
      <c r="O88" s="192" t="s">
        <v>65</v>
      </c>
      <c r="P88" s="194" t="s">
        <v>519</v>
      </c>
      <c r="Q88" s="192" t="s">
        <v>66</v>
      </c>
      <c r="R88" s="194" t="s">
        <v>526</v>
      </c>
      <c r="S88" s="192" t="s">
        <v>65</v>
      </c>
      <c r="T88" s="181" t="s">
        <v>527</v>
      </c>
      <c r="U88" s="195" t="s">
        <v>516</v>
      </c>
      <c r="V88" s="196" t="s">
        <v>357</v>
      </c>
      <c r="W88" s="197" t="s">
        <v>352</v>
      </c>
      <c r="X88" s="192" t="s">
        <v>523</v>
      </c>
      <c r="Y88" s="192" t="s">
        <v>524</v>
      </c>
      <c r="Z88" s="37" t="str">
        <f>+IFERROR(VLOOKUP(AA88,LISTAS!$C$2:$D$13,2,0)," ")</f>
        <v>BIENES DE LARGA DURACIÓN</v>
      </c>
      <c r="AA88" s="38" t="str">
        <f t="shared" si="27"/>
        <v>84</v>
      </c>
      <c r="AB88" s="59">
        <v>840107</v>
      </c>
      <c r="AC88" s="26" t="str">
        <f>+IFERROR(VLOOKUP(AB88,LISTAS!$A$9:$B$217,2,0)," ")</f>
        <v>Equipos Sistemas y Paquetes Informaticos</v>
      </c>
      <c r="AD88" s="47"/>
      <c r="AE88" s="182"/>
      <c r="AF88" s="182"/>
      <c r="AG88" s="182"/>
      <c r="AH88" s="183"/>
      <c r="AI88" s="182"/>
      <c r="AJ88" s="182"/>
      <c r="AK88" s="182"/>
      <c r="AL88" s="182"/>
      <c r="AM88" s="218">
        <v>718462.4</v>
      </c>
      <c r="AN88" s="182"/>
      <c r="AO88" s="182"/>
      <c r="AP88" s="182"/>
      <c r="AQ88" s="182"/>
      <c r="AR88" s="182"/>
      <c r="AS88" s="182"/>
      <c r="AT88" s="182"/>
      <c r="AU88" s="182"/>
      <c r="AV88" s="182"/>
      <c r="AW88" s="182"/>
      <c r="AX88" s="182"/>
      <c r="AY88" s="182"/>
      <c r="AZ88" s="182"/>
      <c r="BA88" s="182"/>
      <c r="BB88" s="182"/>
      <c r="BC88" s="182"/>
      <c r="BD88" s="182"/>
      <c r="BE88" s="182"/>
      <c r="BF88" s="182"/>
      <c r="BG88" s="182"/>
      <c r="BH88" s="182"/>
      <c r="BI88" s="182"/>
      <c r="BJ88" s="182"/>
      <c r="BK88" s="182"/>
      <c r="BL88" s="182"/>
      <c r="BM88" s="182"/>
      <c r="BN88" s="182"/>
      <c r="BO88" s="182"/>
      <c r="BP88" s="182"/>
      <c r="BQ88" s="182"/>
      <c r="BR88" s="182"/>
      <c r="BS88" s="182"/>
      <c r="BT88" s="182"/>
      <c r="BU88" s="182"/>
      <c r="BV88" s="182"/>
      <c r="BW88" s="182"/>
      <c r="BX88" s="182"/>
      <c r="BY88" s="182"/>
      <c r="BZ88" s="182"/>
      <c r="CA88" s="182"/>
      <c r="CB88" s="182"/>
      <c r="CC88" s="182"/>
      <c r="CD88" s="182"/>
      <c r="CE88" s="182"/>
      <c r="CF88" s="182"/>
      <c r="CG88" s="182"/>
      <c r="CH88" s="182"/>
      <c r="CI88" s="182"/>
      <c r="CJ88" s="182"/>
      <c r="CK88" s="182"/>
      <c r="CL88" s="182"/>
      <c r="CM88" s="182"/>
      <c r="CN88" s="182"/>
      <c r="CO88" s="182"/>
      <c r="CP88" s="182"/>
      <c r="CQ88" s="182"/>
      <c r="CR88" s="182"/>
      <c r="CS88" s="182"/>
      <c r="CT88" s="182"/>
      <c r="CU88" s="182"/>
      <c r="CV88" s="182"/>
      <c r="CW88" s="182"/>
      <c r="CX88" s="182"/>
      <c r="CY88" s="182"/>
      <c r="CZ88" s="182"/>
      <c r="DA88" s="182"/>
      <c r="DB88" s="182"/>
      <c r="DC88" s="182"/>
      <c r="DD88" s="182"/>
      <c r="DE88" s="182"/>
      <c r="DF88" s="182"/>
      <c r="DG88" s="225">
        <f t="shared" si="17"/>
        <v>718462.4</v>
      </c>
      <c r="DH88" s="43">
        <f t="shared" si="18"/>
        <v>0</v>
      </c>
      <c r="DI88" s="43">
        <f t="shared" si="19"/>
        <v>0</v>
      </c>
      <c r="DJ88" s="128">
        <f t="shared" si="20"/>
        <v>0</v>
      </c>
      <c r="DK88" s="273">
        <f t="shared" si="21"/>
        <v>0</v>
      </c>
      <c r="DL88" s="43">
        <f t="shared" si="22"/>
        <v>718462.4</v>
      </c>
      <c r="DM88" s="135">
        <f t="shared" si="25"/>
        <v>0</v>
      </c>
      <c r="DN88" s="202">
        <v>0</v>
      </c>
      <c r="DO88" s="198">
        <v>0</v>
      </c>
      <c r="DP88" s="198">
        <v>0</v>
      </c>
      <c r="DQ88" s="198">
        <v>0</v>
      </c>
      <c r="DR88" s="198">
        <v>0</v>
      </c>
      <c r="DS88" s="198">
        <v>0</v>
      </c>
      <c r="DT88" s="198">
        <v>0</v>
      </c>
      <c r="DU88" s="198">
        <v>0</v>
      </c>
      <c r="DV88" s="198">
        <v>0</v>
      </c>
      <c r="DW88" s="198">
        <v>0</v>
      </c>
      <c r="DX88" s="198">
        <v>0</v>
      </c>
      <c r="DY88" s="198">
        <v>718462.4</v>
      </c>
      <c r="DZ88" s="58">
        <f t="shared" si="14"/>
        <v>718462.4</v>
      </c>
      <c r="EA88" s="45" t="str">
        <f t="shared" si="24"/>
        <v>CORRECTO</v>
      </c>
      <c r="EB88" s="45"/>
      <c r="EC88" s="47"/>
    </row>
    <row r="89" spans="1:133" ht="19.5" customHeight="1" x14ac:dyDescent="0.25">
      <c r="A89" s="24">
        <v>82</v>
      </c>
      <c r="B89" s="24">
        <v>2026</v>
      </c>
      <c r="C89" s="34" t="s">
        <v>62</v>
      </c>
      <c r="D89" s="60" t="s">
        <v>515</v>
      </c>
      <c r="E89" s="60" t="s">
        <v>64</v>
      </c>
      <c r="F89" s="26" t="s">
        <v>627</v>
      </c>
      <c r="G89" s="268" t="s">
        <v>525</v>
      </c>
      <c r="H89" s="180" t="s">
        <v>364</v>
      </c>
      <c r="I89" s="180" t="s">
        <v>358</v>
      </c>
      <c r="J89" s="180" t="s">
        <v>363</v>
      </c>
      <c r="K89" s="184" t="s">
        <v>362</v>
      </c>
      <c r="L89" s="191">
        <v>1701</v>
      </c>
      <c r="M89" s="192" t="s">
        <v>68</v>
      </c>
      <c r="N89" s="193" t="s">
        <v>518</v>
      </c>
      <c r="O89" s="192" t="s">
        <v>65</v>
      </c>
      <c r="P89" s="194" t="s">
        <v>519</v>
      </c>
      <c r="Q89" s="192" t="s">
        <v>66</v>
      </c>
      <c r="R89" s="194" t="s">
        <v>526</v>
      </c>
      <c r="S89" s="192" t="s">
        <v>65</v>
      </c>
      <c r="T89" s="181" t="s">
        <v>527</v>
      </c>
      <c r="U89" s="195" t="s">
        <v>516</v>
      </c>
      <c r="V89" s="196" t="s">
        <v>357</v>
      </c>
      <c r="W89" s="197" t="s">
        <v>352</v>
      </c>
      <c r="X89" s="192" t="s">
        <v>523</v>
      </c>
      <c r="Y89" s="192" t="s">
        <v>524</v>
      </c>
      <c r="Z89" s="37" t="str">
        <f>+IFERROR(VLOOKUP(AA89,LISTAS!$C$2:$D$13,2,0)," ")</f>
        <v>BIENES DE LARGA DURACIÓN</v>
      </c>
      <c r="AA89" s="38" t="str">
        <f t="shared" ref="AA89" si="28">+MID(AB89,1,2)</f>
        <v>84</v>
      </c>
      <c r="AB89" s="59">
        <v>840107</v>
      </c>
      <c r="AC89" s="26" t="str">
        <f>+IFERROR(VLOOKUP(AB89,LISTAS!$A$9:$B$217,2,0)," ")</f>
        <v>Equipos Sistemas y Paquetes Informaticos</v>
      </c>
      <c r="AD89" s="47"/>
      <c r="AE89" s="182"/>
      <c r="AF89" s="182"/>
      <c r="AG89" s="182"/>
      <c r="AH89" s="183"/>
      <c r="AI89" s="182"/>
      <c r="AJ89" s="182"/>
      <c r="AK89" s="182"/>
      <c r="AL89" s="182"/>
      <c r="AM89" s="218">
        <v>14072264.159999998</v>
      </c>
      <c r="AN89" s="182"/>
      <c r="AO89" s="182"/>
      <c r="AP89" s="182"/>
      <c r="AQ89" s="182"/>
      <c r="AR89" s="182"/>
      <c r="AS89" s="182"/>
      <c r="AT89" s="182"/>
      <c r="AU89" s="182"/>
      <c r="AV89" s="182"/>
      <c r="AW89" s="182"/>
      <c r="AX89" s="182"/>
      <c r="AY89" s="182"/>
      <c r="AZ89" s="182"/>
      <c r="BA89" s="182"/>
      <c r="BB89" s="182"/>
      <c r="BC89" s="182"/>
      <c r="BD89" s="182"/>
      <c r="BE89" s="182"/>
      <c r="BF89" s="182"/>
      <c r="BG89" s="182"/>
      <c r="BH89" s="182"/>
      <c r="BI89" s="182"/>
      <c r="BJ89" s="182"/>
      <c r="BK89" s="182"/>
      <c r="BL89" s="182"/>
      <c r="BM89" s="182"/>
      <c r="BN89" s="182"/>
      <c r="BO89" s="182"/>
      <c r="BP89" s="182"/>
      <c r="BQ89" s="182"/>
      <c r="BR89" s="182"/>
      <c r="BS89" s="182"/>
      <c r="BT89" s="182"/>
      <c r="BU89" s="182"/>
      <c r="BV89" s="182"/>
      <c r="BW89" s="182"/>
      <c r="BX89" s="182"/>
      <c r="BY89" s="182"/>
      <c r="BZ89" s="182"/>
      <c r="CA89" s="182"/>
      <c r="CB89" s="182"/>
      <c r="CC89" s="182"/>
      <c r="CD89" s="182"/>
      <c r="CE89" s="182"/>
      <c r="CF89" s="182"/>
      <c r="CG89" s="182"/>
      <c r="CH89" s="182"/>
      <c r="CI89" s="182"/>
      <c r="CJ89" s="182"/>
      <c r="CK89" s="182"/>
      <c r="CL89" s="182"/>
      <c r="CM89" s="182"/>
      <c r="CN89" s="182"/>
      <c r="CO89" s="182"/>
      <c r="CP89" s="182"/>
      <c r="CQ89" s="182"/>
      <c r="CR89" s="182"/>
      <c r="CS89" s="182"/>
      <c r="CT89" s="182"/>
      <c r="CU89" s="182"/>
      <c r="CV89" s="182"/>
      <c r="CW89" s="182"/>
      <c r="CX89" s="182"/>
      <c r="CY89" s="182"/>
      <c r="CZ89" s="182"/>
      <c r="DA89" s="182"/>
      <c r="DB89" s="182"/>
      <c r="DC89" s="182"/>
      <c r="DD89" s="182"/>
      <c r="DE89" s="182"/>
      <c r="DF89" s="182"/>
      <c r="DG89" s="225">
        <f t="shared" si="17"/>
        <v>14072264.159999998</v>
      </c>
      <c r="DH89" s="43">
        <f t="shared" si="18"/>
        <v>0</v>
      </c>
      <c r="DI89" s="43">
        <f t="shared" si="19"/>
        <v>0</v>
      </c>
      <c r="DJ89" s="128">
        <f t="shared" si="20"/>
        <v>0</v>
      </c>
      <c r="DK89" s="273">
        <f t="shared" si="21"/>
        <v>0</v>
      </c>
      <c r="DL89" s="43">
        <f t="shared" si="22"/>
        <v>14072264.159999998</v>
      </c>
      <c r="DM89" s="135">
        <f t="shared" si="25"/>
        <v>0</v>
      </c>
      <c r="DN89" s="202">
        <v>0</v>
      </c>
      <c r="DO89" s="202">
        <v>0</v>
      </c>
      <c r="DP89" s="202">
        <v>0</v>
      </c>
      <c r="DQ89" s="202">
        <v>0</v>
      </c>
      <c r="DR89" s="202">
        <v>0</v>
      </c>
      <c r="DS89" s="202">
        <v>0</v>
      </c>
      <c r="DT89" s="198">
        <v>0</v>
      </c>
      <c r="DU89" s="198">
        <v>0</v>
      </c>
      <c r="DV89" s="198">
        <v>0</v>
      </c>
      <c r="DW89" s="198">
        <v>0</v>
      </c>
      <c r="DX89" s="198">
        <v>0</v>
      </c>
      <c r="DY89" s="198">
        <v>14072264.159999998</v>
      </c>
      <c r="DZ89" s="58">
        <f t="shared" si="14"/>
        <v>14072264.159999998</v>
      </c>
      <c r="EA89" s="45" t="str">
        <f t="shared" si="24"/>
        <v>CORRECTO</v>
      </c>
      <c r="EB89" s="45"/>
      <c r="EC89" s="47"/>
    </row>
    <row r="90" spans="1:133" ht="19.5" customHeight="1" x14ac:dyDescent="0.25">
      <c r="A90" s="48">
        <v>83</v>
      </c>
      <c r="B90" s="24">
        <v>2026</v>
      </c>
      <c r="C90" s="34" t="s">
        <v>62</v>
      </c>
      <c r="D90" s="60" t="s">
        <v>515</v>
      </c>
      <c r="E90" s="60" t="s">
        <v>64</v>
      </c>
      <c r="F90" s="40" t="s">
        <v>628</v>
      </c>
      <c r="G90" s="268" t="s">
        <v>525</v>
      </c>
      <c r="H90" s="180" t="s">
        <v>364</v>
      </c>
      <c r="I90" s="180" t="s">
        <v>358</v>
      </c>
      <c r="J90" s="180" t="s">
        <v>363</v>
      </c>
      <c r="K90" s="184" t="s">
        <v>362</v>
      </c>
      <c r="L90" s="191">
        <v>1701</v>
      </c>
      <c r="M90" s="192" t="s">
        <v>68</v>
      </c>
      <c r="N90" s="193" t="s">
        <v>518</v>
      </c>
      <c r="O90" s="192" t="s">
        <v>65</v>
      </c>
      <c r="P90" s="194" t="s">
        <v>519</v>
      </c>
      <c r="Q90" s="192" t="s">
        <v>65</v>
      </c>
      <c r="R90" s="194" t="s">
        <v>520</v>
      </c>
      <c r="S90" s="192" t="s">
        <v>67</v>
      </c>
      <c r="T90" s="34" t="s">
        <v>522</v>
      </c>
      <c r="U90" s="195" t="s">
        <v>516</v>
      </c>
      <c r="V90" s="196" t="s">
        <v>357</v>
      </c>
      <c r="W90" s="197" t="s">
        <v>352</v>
      </c>
      <c r="X90" s="192" t="s">
        <v>523</v>
      </c>
      <c r="Y90" s="192" t="s">
        <v>524</v>
      </c>
      <c r="Z90" s="37" t="str">
        <f>+IFERROR(VLOOKUP(AA90,LISTAS!$C$2:$D$13,2,0)," ")</f>
        <v>BIENES DE LARGA DURACIÓN</v>
      </c>
      <c r="AA90" s="38" t="str">
        <f t="shared" ref="AA90" si="29">+MID(AB90,1,2)</f>
        <v>84</v>
      </c>
      <c r="AB90" s="59">
        <v>840107</v>
      </c>
      <c r="AC90" s="26" t="str">
        <f>+IFERROR(VLOOKUP(AB90,LISTAS!$A$9:$B$217,2,0)," ")</f>
        <v>Equipos Sistemas y Paquetes Informaticos</v>
      </c>
      <c r="AD90" s="47"/>
      <c r="AE90" s="182"/>
      <c r="AF90" s="182"/>
      <c r="AG90" s="182"/>
      <c r="AH90" s="183"/>
      <c r="AI90" s="182"/>
      <c r="AJ90" s="182"/>
      <c r="AK90" s="182"/>
      <c r="AL90" s="182"/>
      <c r="AM90" s="218">
        <v>957293.19</v>
      </c>
      <c r="AN90" s="182"/>
      <c r="AO90" s="182"/>
      <c r="AP90" s="182"/>
      <c r="AQ90" s="182"/>
      <c r="AR90" s="182"/>
      <c r="AS90" s="182"/>
      <c r="AT90" s="182"/>
      <c r="AU90" s="182"/>
      <c r="AV90" s="182"/>
      <c r="AW90" s="182"/>
      <c r="AX90" s="182"/>
      <c r="AY90" s="182"/>
      <c r="AZ90" s="182"/>
      <c r="BA90" s="182"/>
      <c r="BB90" s="182"/>
      <c r="BC90" s="182"/>
      <c r="BD90" s="182"/>
      <c r="BE90" s="182"/>
      <c r="BF90" s="182"/>
      <c r="BG90" s="182"/>
      <c r="BH90" s="182"/>
      <c r="BI90" s="182"/>
      <c r="BJ90" s="182"/>
      <c r="BK90" s="182"/>
      <c r="BL90" s="182"/>
      <c r="BM90" s="182"/>
      <c r="BN90" s="182"/>
      <c r="BO90" s="182"/>
      <c r="BP90" s="182"/>
      <c r="BQ90" s="182"/>
      <c r="BR90" s="182"/>
      <c r="BS90" s="182"/>
      <c r="BT90" s="182"/>
      <c r="BU90" s="182"/>
      <c r="BV90" s="182"/>
      <c r="BW90" s="182"/>
      <c r="BX90" s="182"/>
      <c r="BY90" s="182"/>
      <c r="BZ90" s="182"/>
      <c r="CA90" s="182"/>
      <c r="CB90" s="182"/>
      <c r="CC90" s="182"/>
      <c r="CD90" s="182"/>
      <c r="CE90" s="182"/>
      <c r="CF90" s="182"/>
      <c r="CG90" s="182"/>
      <c r="CH90" s="182"/>
      <c r="CI90" s="182"/>
      <c r="CJ90" s="182"/>
      <c r="CK90" s="182"/>
      <c r="CL90" s="182"/>
      <c r="CM90" s="182"/>
      <c r="CN90" s="182"/>
      <c r="CO90" s="182"/>
      <c r="CP90" s="182"/>
      <c r="CQ90" s="182"/>
      <c r="CR90" s="182"/>
      <c r="CS90" s="182"/>
      <c r="CT90" s="182"/>
      <c r="CU90" s="182"/>
      <c r="CV90" s="182"/>
      <c r="CW90" s="182"/>
      <c r="CX90" s="182"/>
      <c r="CY90" s="182"/>
      <c r="CZ90" s="182"/>
      <c r="DA90" s="182"/>
      <c r="DB90" s="182"/>
      <c r="DC90" s="182"/>
      <c r="DD90" s="182"/>
      <c r="DE90" s="182"/>
      <c r="DF90" s="182"/>
      <c r="DG90" s="225">
        <f t="shared" si="17"/>
        <v>957293.19</v>
      </c>
      <c r="DH90" s="43">
        <f t="shared" si="18"/>
        <v>0</v>
      </c>
      <c r="DI90" s="43">
        <f t="shared" si="19"/>
        <v>0</v>
      </c>
      <c r="DJ90" s="128">
        <f t="shared" si="20"/>
        <v>0</v>
      </c>
      <c r="DK90" s="273">
        <f t="shared" si="21"/>
        <v>0</v>
      </c>
      <c r="DL90" s="43">
        <f t="shared" si="22"/>
        <v>957293.19</v>
      </c>
      <c r="DM90" s="135">
        <f t="shared" si="25"/>
        <v>0</v>
      </c>
      <c r="DN90" s="202">
        <v>0</v>
      </c>
      <c r="DO90" s="202">
        <v>0</v>
      </c>
      <c r="DP90" s="202">
        <v>0</v>
      </c>
      <c r="DQ90" s="202">
        <v>0</v>
      </c>
      <c r="DR90" s="202">
        <v>0</v>
      </c>
      <c r="DS90" s="202">
        <v>0</v>
      </c>
      <c r="DT90" s="198">
        <v>0</v>
      </c>
      <c r="DU90" s="198">
        <v>0</v>
      </c>
      <c r="DV90" s="198">
        <v>0</v>
      </c>
      <c r="DW90" s="198">
        <v>0</v>
      </c>
      <c r="DX90" s="198">
        <v>0</v>
      </c>
      <c r="DY90" s="198">
        <f>+DG90</f>
        <v>957293.19</v>
      </c>
      <c r="DZ90" s="58">
        <f t="shared" si="14"/>
        <v>957293.19</v>
      </c>
      <c r="EA90" s="45" t="str">
        <f t="shared" si="24"/>
        <v>CORRECTO</v>
      </c>
      <c r="EB90" s="45"/>
      <c r="EC90" s="47"/>
    </row>
    <row r="91" spans="1:133" ht="19.5" customHeight="1" x14ac:dyDescent="0.25">
      <c r="A91" s="48">
        <v>84</v>
      </c>
      <c r="B91" s="24">
        <v>2026</v>
      </c>
      <c r="C91" s="34" t="s">
        <v>62</v>
      </c>
      <c r="D91" s="60" t="s">
        <v>515</v>
      </c>
      <c r="E91" s="60" t="s">
        <v>64</v>
      </c>
      <c r="F91" s="26" t="s">
        <v>629</v>
      </c>
      <c r="G91" s="268" t="s">
        <v>525</v>
      </c>
      <c r="H91" s="180" t="s">
        <v>364</v>
      </c>
      <c r="I91" s="180" t="s">
        <v>358</v>
      </c>
      <c r="J91" s="180" t="s">
        <v>363</v>
      </c>
      <c r="K91" s="184" t="s">
        <v>362</v>
      </c>
      <c r="L91" s="191">
        <v>1701</v>
      </c>
      <c r="M91" s="192" t="s">
        <v>68</v>
      </c>
      <c r="N91" s="193" t="s">
        <v>518</v>
      </c>
      <c r="O91" s="192" t="s">
        <v>65</v>
      </c>
      <c r="P91" s="194" t="s">
        <v>519</v>
      </c>
      <c r="Q91" s="192" t="s">
        <v>67</v>
      </c>
      <c r="R91" s="194" t="s">
        <v>521</v>
      </c>
      <c r="S91" s="192" t="s">
        <v>65</v>
      </c>
      <c r="T91" s="195" t="s">
        <v>517</v>
      </c>
      <c r="U91" s="195" t="s">
        <v>516</v>
      </c>
      <c r="V91" s="196" t="s">
        <v>357</v>
      </c>
      <c r="W91" s="197" t="s">
        <v>352</v>
      </c>
      <c r="X91" s="192" t="s">
        <v>523</v>
      </c>
      <c r="Y91" s="192" t="s">
        <v>524</v>
      </c>
      <c r="Z91" s="37" t="str">
        <f>+IFERROR(VLOOKUP(AA91,LISTAS!$C$2:$D$13,2,0)," ")</f>
        <v>BIENES DE LARGA DURACIÓN</v>
      </c>
      <c r="AA91" s="38" t="str">
        <f t="shared" ref="AA91" si="30">+MID(AB91,1,2)</f>
        <v>84</v>
      </c>
      <c r="AB91" s="59">
        <v>840107</v>
      </c>
      <c r="AC91" s="26" t="str">
        <f>+IFERROR(VLOOKUP(AB91,LISTAS!$A$9:$B$217,2,0)," ")</f>
        <v>Equipos Sistemas y Paquetes Informaticos</v>
      </c>
      <c r="AD91" s="47"/>
      <c r="AE91" s="182"/>
      <c r="AF91" s="182"/>
      <c r="AG91" s="182"/>
      <c r="AH91" s="183"/>
      <c r="AI91" s="182"/>
      <c r="AJ91" s="182"/>
      <c r="AK91" s="182"/>
      <c r="AL91" s="182"/>
      <c r="AM91" s="218">
        <v>1041915.54</v>
      </c>
      <c r="AN91" s="182"/>
      <c r="AO91" s="182"/>
      <c r="AP91" s="182"/>
      <c r="AQ91" s="182"/>
      <c r="AR91" s="182"/>
      <c r="AS91" s="182"/>
      <c r="AT91" s="182"/>
      <c r="AU91" s="182"/>
      <c r="AV91" s="182"/>
      <c r="AW91" s="182"/>
      <c r="AX91" s="182"/>
      <c r="AY91" s="182"/>
      <c r="AZ91" s="182"/>
      <c r="BA91" s="182"/>
      <c r="BB91" s="182"/>
      <c r="BC91" s="182"/>
      <c r="BD91" s="182"/>
      <c r="BE91" s="182"/>
      <c r="BF91" s="182"/>
      <c r="BG91" s="182"/>
      <c r="BH91" s="182"/>
      <c r="BI91" s="182"/>
      <c r="BJ91" s="182"/>
      <c r="BK91" s="182"/>
      <c r="BL91" s="182"/>
      <c r="BM91" s="182"/>
      <c r="BN91" s="182"/>
      <c r="BO91" s="182"/>
      <c r="BP91" s="182"/>
      <c r="BQ91" s="182"/>
      <c r="BR91" s="182"/>
      <c r="BS91" s="182"/>
      <c r="BT91" s="182"/>
      <c r="BU91" s="182"/>
      <c r="BV91" s="182"/>
      <c r="BW91" s="182"/>
      <c r="BX91" s="182"/>
      <c r="BY91" s="182"/>
      <c r="BZ91" s="182"/>
      <c r="CA91" s="182"/>
      <c r="CB91" s="182"/>
      <c r="CC91" s="182"/>
      <c r="CD91" s="182"/>
      <c r="CE91" s="182"/>
      <c r="CF91" s="182"/>
      <c r="CG91" s="182"/>
      <c r="CH91" s="182"/>
      <c r="CI91" s="182"/>
      <c r="CJ91" s="182"/>
      <c r="CK91" s="182"/>
      <c r="CL91" s="182"/>
      <c r="CM91" s="182"/>
      <c r="CN91" s="182"/>
      <c r="CO91" s="182"/>
      <c r="CP91" s="182"/>
      <c r="CQ91" s="182"/>
      <c r="CR91" s="182"/>
      <c r="CS91" s="182"/>
      <c r="CT91" s="182"/>
      <c r="CU91" s="182"/>
      <c r="CV91" s="182"/>
      <c r="CW91" s="182"/>
      <c r="CX91" s="182"/>
      <c r="CY91" s="182"/>
      <c r="CZ91" s="182"/>
      <c r="DA91" s="182"/>
      <c r="DB91" s="182"/>
      <c r="DC91" s="182"/>
      <c r="DD91" s="182"/>
      <c r="DE91" s="182"/>
      <c r="DF91" s="182"/>
      <c r="DG91" s="225">
        <f t="shared" si="17"/>
        <v>1041915.54</v>
      </c>
      <c r="DH91" s="43">
        <f t="shared" si="18"/>
        <v>0</v>
      </c>
      <c r="DI91" s="43">
        <f t="shared" si="19"/>
        <v>0</v>
      </c>
      <c r="DJ91" s="128">
        <f t="shared" si="20"/>
        <v>0</v>
      </c>
      <c r="DK91" s="273">
        <f t="shared" si="21"/>
        <v>0</v>
      </c>
      <c r="DL91" s="43">
        <f t="shared" si="22"/>
        <v>1041915.54</v>
      </c>
      <c r="DM91" s="135">
        <f t="shared" si="25"/>
        <v>0</v>
      </c>
      <c r="DN91" s="202">
        <v>0</v>
      </c>
      <c r="DO91" s="202">
        <v>0</v>
      </c>
      <c r="DP91" s="202">
        <v>0</v>
      </c>
      <c r="DQ91" s="202">
        <v>0</v>
      </c>
      <c r="DR91" s="202">
        <v>0</v>
      </c>
      <c r="DS91" s="202">
        <v>0</v>
      </c>
      <c r="DT91" s="198">
        <v>0</v>
      </c>
      <c r="DU91" s="198">
        <v>0</v>
      </c>
      <c r="DV91" s="198">
        <v>0</v>
      </c>
      <c r="DW91" s="198">
        <v>0</v>
      </c>
      <c r="DX91" s="198">
        <v>0</v>
      </c>
      <c r="DY91" s="198">
        <f>+DG91</f>
        <v>1041915.54</v>
      </c>
      <c r="DZ91" s="58">
        <f t="shared" si="14"/>
        <v>1041915.54</v>
      </c>
      <c r="EA91" s="45" t="str">
        <f t="shared" si="24"/>
        <v>CORRECTO</v>
      </c>
      <c r="EB91" s="45"/>
      <c r="EC91" s="47"/>
    </row>
    <row r="92" spans="1:133" ht="19.5" customHeight="1" x14ac:dyDescent="0.25">
      <c r="A92" s="24">
        <v>85</v>
      </c>
      <c r="B92" s="24">
        <v>2026</v>
      </c>
      <c r="C92" s="34" t="s">
        <v>62</v>
      </c>
      <c r="D92" s="60" t="s">
        <v>515</v>
      </c>
      <c r="E92" s="60" t="s">
        <v>64</v>
      </c>
      <c r="F92" s="26" t="s">
        <v>630</v>
      </c>
      <c r="G92" s="264" t="s">
        <v>511</v>
      </c>
      <c r="H92" s="180" t="s">
        <v>364</v>
      </c>
      <c r="I92" s="180" t="s">
        <v>358</v>
      </c>
      <c r="J92" s="180" t="s">
        <v>363</v>
      </c>
      <c r="K92" s="184" t="s">
        <v>362</v>
      </c>
      <c r="L92" s="191">
        <v>1701</v>
      </c>
      <c r="M92" s="192" t="s">
        <v>68</v>
      </c>
      <c r="N92" s="193" t="s">
        <v>518</v>
      </c>
      <c r="O92" s="192" t="s">
        <v>65</v>
      </c>
      <c r="P92" s="194" t="s">
        <v>519</v>
      </c>
      <c r="Q92" s="192" t="s">
        <v>67</v>
      </c>
      <c r="R92" s="194" t="s">
        <v>521</v>
      </c>
      <c r="S92" s="32" t="s">
        <v>388</v>
      </c>
      <c r="T92" s="34" t="s">
        <v>552</v>
      </c>
      <c r="U92" s="195" t="s">
        <v>516</v>
      </c>
      <c r="V92" s="196" t="s">
        <v>357</v>
      </c>
      <c r="W92" s="197" t="s">
        <v>352</v>
      </c>
      <c r="X92" s="192" t="s">
        <v>523</v>
      </c>
      <c r="Y92" s="32" t="s">
        <v>553</v>
      </c>
      <c r="Z92" s="37" t="str">
        <f>+IFERROR(VLOOKUP(AA92,LISTAS!$C$2:$D$13,2,0)," ")</f>
        <v>GASTO DE PERSONAL INVERSIÓN</v>
      </c>
      <c r="AA92" s="38" t="str">
        <f t="shared" ref="AA92:AA132" si="31">+MID(AB92,1,2)</f>
        <v>71</v>
      </c>
      <c r="AB92" s="59">
        <v>710203</v>
      </c>
      <c r="AC92" s="40" t="str">
        <f>+IFERROR(VLOOKUP(AB92,LISTAS!$A$9:$B$217,2,0)," ")</f>
        <v>Decimotercer Sueldo</v>
      </c>
      <c r="AD92" s="59"/>
      <c r="AE92" s="59"/>
      <c r="AF92" s="61"/>
      <c r="AG92" s="59"/>
      <c r="AH92" s="68"/>
      <c r="AI92" s="59"/>
      <c r="AJ92" s="59"/>
      <c r="AK92" s="59"/>
      <c r="AL92" s="59"/>
      <c r="AM92" s="218">
        <v>18486.810000000001</v>
      </c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127"/>
      <c r="DG92" s="223">
        <f t="shared" ref="DG92:DG138" si="32">+AM92+AS92+AY92+BE92+BK92+BQ92+BW92+CC92+CI92+CO92+CU92+DA92</f>
        <v>18486.810000000001</v>
      </c>
      <c r="DH92" s="43">
        <f t="shared" si="18"/>
        <v>0</v>
      </c>
      <c r="DI92" s="43">
        <f t="shared" si="19"/>
        <v>0</v>
      </c>
      <c r="DJ92" s="128">
        <f t="shared" si="20"/>
        <v>0</v>
      </c>
      <c r="DK92" s="273">
        <f t="shared" si="21"/>
        <v>0</v>
      </c>
      <c r="DL92" s="130">
        <f t="shared" ref="DL92:DL135" si="33">+DG92-DH92-DI92</f>
        <v>18486.810000000001</v>
      </c>
      <c r="DM92" s="135">
        <f t="shared" si="25"/>
        <v>0</v>
      </c>
      <c r="DN92" s="130">
        <v>1540.57</v>
      </c>
      <c r="DO92" s="130">
        <v>1540.57</v>
      </c>
      <c r="DP92" s="130">
        <v>1540.57</v>
      </c>
      <c r="DQ92" s="130">
        <v>1540.57</v>
      </c>
      <c r="DR92" s="130">
        <v>1540.57</v>
      </c>
      <c r="DS92" s="130">
        <v>1540.57</v>
      </c>
      <c r="DT92" s="130">
        <v>1540.57</v>
      </c>
      <c r="DU92" s="130">
        <v>1540.57</v>
      </c>
      <c r="DV92" s="130">
        <v>1540.57</v>
      </c>
      <c r="DW92" s="130">
        <v>1540.56</v>
      </c>
      <c r="DX92" s="130">
        <v>1540.56</v>
      </c>
      <c r="DY92" s="130">
        <v>1540.56</v>
      </c>
      <c r="DZ92" s="58">
        <f t="shared" ref="DZ92:DZ97" si="34">SUM(DN92:DY92)</f>
        <v>18486.810000000001</v>
      </c>
      <c r="EA92" s="45" t="str">
        <f t="shared" ref="EA92:EA133" si="35">IF(DZ92=DG92,("CORRECTO"),("REVISAR"))</f>
        <v>CORRECTO</v>
      </c>
      <c r="EB92" s="45"/>
      <c r="EC92" s="47"/>
    </row>
    <row r="93" spans="1:133" ht="19.5" customHeight="1" x14ac:dyDescent="0.25">
      <c r="A93" s="48">
        <v>86</v>
      </c>
      <c r="B93" s="24">
        <v>2026</v>
      </c>
      <c r="C93" s="34" t="s">
        <v>62</v>
      </c>
      <c r="D93" s="60" t="s">
        <v>515</v>
      </c>
      <c r="E93" s="60" t="s">
        <v>64</v>
      </c>
      <c r="F93" s="26" t="s">
        <v>631</v>
      </c>
      <c r="G93" s="264" t="s">
        <v>511</v>
      </c>
      <c r="H93" s="180" t="s">
        <v>364</v>
      </c>
      <c r="I93" s="180" t="s">
        <v>358</v>
      </c>
      <c r="J93" s="180" t="s">
        <v>363</v>
      </c>
      <c r="K93" s="184" t="s">
        <v>362</v>
      </c>
      <c r="L93" s="191">
        <v>1701</v>
      </c>
      <c r="M93" s="192" t="s">
        <v>68</v>
      </c>
      <c r="N93" s="193" t="s">
        <v>518</v>
      </c>
      <c r="O93" s="192" t="s">
        <v>65</v>
      </c>
      <c r="P93" s="194" t="s">
        <v>519</v>
      </c>
      <c r="Q93" s="192" t="s">
        <v>67</v>
      </c>
      <c r="R93" s="194" t="s">
        <v>521</v>
      </c>
      <c r="S93" s="32" t="s">
        <v>388</v>
      </c>
      <c r="T93" s="34" t="s">
        <v>552</v>
      </c>
      <c r="U93" s="195" t="s">
        <v>516</v>
      </c>
      <c r="V93" s="196" t="s">
        <v>357</v>
      </c>
      <c r="W93" s="197" t="s">
        <v>352</v>
      </c>
      <c r="X93" s="192" t="s">
        <v>523</v>
      </c>
      <c r="Y93" s="32" t="s">
        <v>553</v>
      </c>
      <c r="Z93" s="37" t="str">
        <f>+IFERROR(VLOOKUP(AA93,LISTAS!$C$2:$D$13,2,0)," ")</f>
        <v>GASTO DE PERSONAL INVERSIÓN</v>
      </c>
      <c r="AA93" s="38" t="str">
        <f t="shared" si="31"/>
        <v>71</v>
      </c>
      <c r="AB93" s="59">
        <v>710204</v>
      </c>
      <c r="AC93" s="40" t="str">
        <f>+IFERROR(VLOOKUP(AB93,LISTAS!$A$9:$B$217,2,0)," ")</f>
        <v>Decimocuarto Sueldo</v>
      </c>
      <c r="AD93" s="59"/>
      <c r="AE93" s="59"/>
      <c r="AF93" s="61"/>
      <c r="AG93" s="59"/>
      <c r="AH93" s="68"/>
      <c r="AI93" s="59"/>
      <c r="AJ93" s="59"/>
      <c r="AK93" s="59"/>
      <c r="AL93" s="59"/>
      <c r="AM93" s="218">
        <v>5588.1</v>
      </c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127"/>
      <c r="DG93" s="223">
        <f t="shared" si="32"/>
        <v>5588.1</v>
      </c>
      <c r="DH93" s="43">
        <f t="shared" si="18"/>
        <v>0</v>
      </c>
      <c r="DI93" s="43">
        <f t="shared" si="19"/>
        <v>0</v>
      </c>
      <c r="DJ93" s="128">
        <f t="shared" si="20"/>
        <v>0</v>
      </c>
      <c r="DK93" s="273">
        <f t="shared" si="21"/>
        <v>0</v>
      </c>
      <c r="DL93" s="130">
        <f t="shared" si="33"/>
        <v>5588.1</v>
      </c>
      <c r="DM93" s="135">
        <f t="shared" si="25"/>
        <v>0</v>
      </c>
      <c r="DN93" s="130">
        <v>465.68</v>
      </c>
      <c r="DO93" s="130">
        <v>465.68</v>
      </c>
      <c r="DP93" s="130">
        <v>465.68</v>
      </c>
      <c r="DQ93" s="130">
        <v>465.68</v>
      </c>
      <c r="DR93" s="130">
        <v>465.68</v>
      </c>
      <c r="DS93" s="130">
        <v>465.68</v>
      </c>
      <c r="DT93" s="130">
        <v>465.67</v>
      </c>
      <c r="DU93" s="130">
        <v>465.67</v>
      </c>
      <c r="DV93" s="130">
        <v>465.67</v>
      </c>
      <c r="DW93" s="130">
        <v>465.67</v>
      </c>
      <c r="DX93" s="130">
        <v>465.67</v>
      </c>
      <c r="DY93" s="130">
        <v>465.67</v>
      </c>
      <c r="DZ93" s="58">
        <f t="shared" si="34"/>
        <v>5588.1</v>
      </c>
      <c r="EA93" s="45" t="str">
        <f t="shared" si="35"/>
        <v>CORRECTO</v>
      </c>
      <c r="EB93" s="45"/>
      <c r="EC93" s="47"/>
    </row>
    <row r="94" spans="1:133" ht="19.5" customHeight="1" x14ac:dyDescent="0.25">
      <c r="A94" s="48">
        <v>87</v>
      </c>
      <c r="B94" s="24">
        <v>2026</v>
      </c>
      <c r="C94" s="34" t="s">
        <v>62</v>
      </c>
      <c r="D94" s="60" t="s">
        <v>515</v>
      </c>
      <c r="E94" s="60" t="s">
        <v>64</v>
      </c>
      <c r="F94" s="40" t="s">
        <v>632</v>
      </c>
      <c r="G94" s="264" t="s">
        <v>511</v>
      </c>
      <c r="H94" s="180" t="s">
        <v>364</v>
      </c>
      <c r="I94" s="180" t="s">
        <v>358</v>
      </c>
      <c r="J94" s="180" t="s">
        <v>363</v>
      </c>
      <c r="K94" s="184" t="s">
        <v>362</v>
      </c>
      <c r="L94" s="191">
        <v>1701</v>
      </c>
      <c r="M94" s="192" t="s">
        <v>68</v>
      </c>
      <c r="N94" s="193" t="s">
        <v>518</v>
      </c>
      <c r="O94" s="192" t="s">
        <v>65</v>
      </c>
      <c r="P94" s="194" t="s">
        <v>519</v>
      </c>
      <c r="Q94" s="192" t="s">
        <v>67</v>
      </c>
      <c r="R94" s="194" t="s">
        <v>521</v>
      </c>
      <c r="S94" s="32" t="s">
        <v>388</v>
      </c>
      <c r="T94" s="34" t="s">
        <v>552</v>
      </c>
      <c r="U94" s="195" t="s">
        <v>516</v>
      </c>
      <c r="V94" s="196" t="s">
        <v>357</v>
      </c>
      <c r="W94" s="197" t="s">
        <v>352</v>
      </c>
      <c r="X94" s="192" t="s">
        <v>523</v>
      </c>
      <c r="Y94" s="32" t="s">
        <v>553</v>
      </c>
      <c r="Z94" s="37" t="str">
        <f>+IFERROR(VLOOKUP(AA94,LISTAS!$C$2:$D$13,2,0)," ")</f>
        <v>GASTO DE PERSONAL INVERSIÓN</v>
      </c>
      <c r="AA94" s="38" t="str">
        <f t="shared" si="31"/>
        <v>71</v>
      </c>
      <c r="AB94" s="59">
        <v>710510</v>
      </c>
      <c r="AC94" s="40" t="str">
        <f>+IFERROR(VLOOKUP(AB94,LISTAS!$A$9:$B$217,2,0)," ")</f>
        <v>Servicios Personales por Contrato</v>
      </c>
      <c r="AD94" s="59"/>
      <c r="AE94" s="59"/>
      <c r="AF94" s="61"/>
      <c r="AG94" s="59"/>
      <c r="AH94" s="68"/>
      <c r="AI94" s="59"/>
      <c r="AJ94" s="59"/>
      <c r="AK94" s="59"/>
      <c r="AL94" s="59"/>
      <c r="AM94" s="218">
        <v>314876.62</v>
      </c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127"/>
      <c r="DG94" s="223">
        <f t="shared" si="32"/>
        <v>314876.62</v>
      </c>
      <c r="DH94" s="43">
        <f t="shared" si="18"/>
        <v>0</v>
      </c>
      <c r="DI94" s="43">
        <f t="shared" si="19"/>
        <v>0</v>
      </c>
      <c r="DJ94" s="128">
        <f t="shared" si="20"/>
        <v>0</v>
      </c>
      <c r="DK94" s="273">
        <f t="shared" si="21"/>
        <v>0</v>
      </c>
      <c r="DL94" s="130">
        <f t="shared" si="33"/>
        <v>314876.62</v>
      </c>
      <c r="DM94" s="135">
        <f t="shared" si="25"/>
        <v>0</v>
      </c>
      <c r="DN94" s="130">
        <v>26239.72</v>
      </c>
      <c r="DO94" s="130">
        <v>26239.72</v>
      </c>
      <c r="DP94" s="130">
        <v>26239.72</v>
      </c>
      <c r="DQ94" s="130">
        <v>26239.72</v>
      </c>
      <c r="DR94" s="130">
        <v>26239.72</v>
      </c>
      <c r="DS94" s="130">
        <v>26239.72</v>
      </c>
      <c r="DT94" s="130">
        <v>26239.72</v>
      </c>
      <c r="DU94" s="130">
        <v>26239.72</v>
      </c>
      <c r="DV94" s="130">
        <v>26239.72</v>
      </c>
      <c r="DW94" s="130">
        <v>26239.72</v>
      </c>
      <c r="DX94" s="130">
        <v>26239.71</v>
      </c>
      <c r="DY94" s="130">
        <v>26239.71</v>
      </c>
      <c r="DZ94" s="44">
        <f t="shared" si="34"/>
        <v>314876.62000000005</v>
      </c>
      <c r="EA94" s="45" t="str">
        <f t="shared" si="35"/>
        <v>CORRECTO</v>
      </c>
      <c r="EB94" s="45"/>
      <c r="EC94" s="47"/>
    </row>
    <row r="95" spans="1:133" ht="19.5" customHeight="1" x14ac:dyDescent="0.25">
      <c r="A95" s="24">
        <v>88</v>
      </c>
      <c r="B95" s="24">
        <v>2026</v>
      </c>
      <c r="C95" s="34" t="s">
        <v>62</v>
      </c>
      <c r="D95" s="60" t="s">
        <v>515</v>
      </c>
      <c r="E95" s="60" t="s">
        <v>64</v>
      </c>
      <c r="F95" s="26" t="s">
        <v>633</v>
      </c>
      <c r="G95" s="269" t="s">
        <v>554</v>
      </c>
      <c r="H95" s="180" t="s">
        <v>364</v>
      </c>
      <c r="I95" s="180" t="s">
        <v>358</v>
      </c>
      <c r="J95" s="180" t="s">
        <v>363</v>
      </c>
      <c r="K95" s="184" t="s">
        <v>362</v>
      </c>
      <c r="L95" s="191">
        <v>1701</v>
      </c>
      <c r="M95" s="192" t="s">
        <v>68</v>
      </c>
      <c r="N95" s="193" t="s">
        <v>518</v>
      </c>
      <c r="O95" s="192" t="s">
        <v>65</v>
      </c>
      <c r="P95" s="194" t="s">
        <v>519</v>
      </c>
      <c r="Q95" s="192" t="s">
        <v>67</v>
      </c>
      <c r="R95" s="194" t="s">
        <v>521</v>
      </c>
      <c r="S95" s="32" t="s">
        <v>388</v>
      </c>
      <c r="T95" s="34" t="s">
        <v>552</v>
      </c>
      <c r="U95" s="195" t="s">
        <v>516</v>
      </c>
      <c r="V95" s="196" t="s">
        <v>357</v>
      </c>
      <c r="W95" s="197" t="s">
        <v>352</v>
      </c>
      <c r="X95" s="192" t="s">
        <v>523</v>
      </c>
      <c r="Y95" s="32" t="s">
        <v>553</v>
      </c>
      <c r="Z95" s="37" t="str">
        <f>+IFERROR(VLOOKUP(AA95,LISTAS!$C$2:$D$13,2,0)," ")</f>
        <v>GASTO DE PERSONAL INVERSIÓN</v>
      </c>
      <c r="AA95" s="38" t="str">
        <f t="shared" si="31"/>
        <v>71</v>
      </c>
      <c r="AB95" s="59">
        <v>710510</v>
      </c>
      <c r="AC95" s="40" t="str">
        <f>+IFERROR(VLOOKUP(AB95,LISTAS!$A$9:$B$217,2,0)," ")</f>
        <v>Servicios Personales por Contrato</v>
      </c>
      <c r="AD95" s="59"/>
      <c r="AE95" s="59"/>
      <c r="AF95" s="61"/>
      <c r="AG95" s="59"/>
      <c r="AH95" s="68"/>
      <c r="AI95" s="59"/>
      <c r="AJ95" s="59"/>
      <c r="AK95" s="59"/>
      <c r="AL95" s="59"/>
      <c r="AM95" s="218">
        <v>28781.020000000019</v>
      </c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127"/>
      <c r="DG95" s="223">
        <f t="shared" si="32"/>
        <v>28781.020000000019</v>
      </c>
      <c r="DH95" s="43">
        <f t="shared" si="18"/>
        <v>0</v>
      </c>
      <c r="DI95" s="43">
        <f t="shared" si="19"/>
        <v>0</v>
      </c>
      <c r="DJ95" s="128">
        <f t="shared" si="20"/>
        <v>0</v>
      </c>
      <c r="DK95" s="273">
        <f t="shared" si="21"/>
        <v>0</v>
      </c>
      <c r="DL95" s="130">
        <f t="shared" si="33"/>
        <v>28781.020000000019</v>
      </c>
      <c r="DM95" s="135">
        <f t="shared" si="25"/>
        <v>0</v>
      </c>
      <c r="DN95" s="202">
        <v>0</v>
      </c>
      <c r="DO95" s="202">
        <v>0</v>
      </c>
      <c r="DP95" s="202">
        <v>0</v>
      </c>
      <c r="DQ95" s="202">
        <v>0</v>
      </c>
      <c r="DR95" s="202">
        <v>0</v>
      </c>
      <c r="DS95" s="202">
        <v>0</v>
      </c>
      <c r="DT95" s="43">
        <v>0</v>
      </c>
      <c r="DU95" s="43">
        <v>0</v>
      </c>
      <c r="DV95" s="43">
        <v>0</v>
      </c>
      <c r="DW95" s="43">
        <v>0</v>
      </c>
      <c r="DX95" s="43">
        <v>0</v>
      </c>
      <c r="DY95" s="43">
        <v>28781.020000000019</v>
      </c>
      <c r="DZ95" s="58">
        <f t="shared" si="34"/>
        <v>28781.020000000019</v>
      </c>
      <c r="EA95" s="45" t="str">
        <f t="shared" si="35"/>
        <v>CORRECTO</v>
      </c>
      <c r="EB95" s="45"/>
      <c r="EC95" s="47"/>
    </row>
    <row r="96" spans="1:133" ht="19.5" customHeight="1" x14ac:dyDescent="0.25">
      <c r="A96" s="48">
        <v>89</v>
      </c>
      <c r="B96" s="24">
        <v>2026</v>
      </c>
      <c r="C96" s="34" t="s">
        <v>62</v>
      </c>
      <c r="D96" s="60" t="s">
        <v>515</v>
      </c>
      <c r="E96" s="60" t="s">
        <v>64</v>
      </c>
      <c r="F96" s="26" t="s">
        <v>634</v>
      </c>
      <c r="G96" s="264" t="s">
        <v>511</v>
      </c>
      <c r="H96" s="180" t="s">
        <v>364</v>
      </c>
      <c r="I96" s="180" t="s">
        <v>358</v>
      </c>
      <c r="J96" s="180" t="s">
        <v>363</v>
      </c>
      <c r="K96" s="184" t="s">
        <v>362</v>
      </c>
      <c r="L96" s="191">
        <v>1701</v>
      </c>
      <c r="M96" s="192" t="s">
        <v>68</v>
      </c>
      <c r="N96" s="193" t="s">
        <v>518</v>
      </c>
      <c r="O96" s="192" t="s">
        <v>65</v>
      </c>
      <c r="P96" s="194" t="s">
        <v>519</v>
      </c>
      <c r="Q96" s="192" t="s">
        <v>67</v>
      </c>
      <c r="R96" s="194" t="s">
        <v>521</v>
      </c>
      <c r="S96" s="32" t="s">
        <v>388</v>
      </c>
      <c r="T96" s="34" t="s">
        <v>552</v>
      </c>
      <c r="U96" s="195" t="s">
        <v>516</v>
      </c>
      <c r="V96" s="196" t="s">
        <v>357</v>
      </c>
      <c r="W96" s="197" t="s">
        <v>352</v>
      </c>
      <c r="X96" s="192" t="s">
        <v>523</v>
      </c>
      <c r="Y96" s="32" t="s">
        <v>553</v>
      </c>
      <c r="Z96" s="37" t="str">
        <f>+IFERROR(VLOOKUP(AA96,LISTAS!$C$2:$D$13,2,0)," ")</f>
        <v>GASTO DE PERSONAL INVERSIÓN</v>
      </c>
      <c r="AA96" s="38" t="str">
        <f t="shared" si="31"/>
        <v>71</v>
      </c>
      <c r="AB96" s="59">
        <v>710601</v>
      </c>
      <c r="AC96" s="40" t="str">
        <f>+IFERROR(VLOOKUP(AB96,LISTAS!$A$9:$B$217,2,0)," ")</f>
        <v>Aporte Patronal</v>
      </c>
      <c r="AD96" s="59"/>
      <c r="AE96" s="59"/>
      <c r="AF96" s="61"/>
      <c r="AG96" s="59"/>
      <c r="AH96" s="68"/>
      <c r="AI96" s="59"/>
      <c r="AJ96" s="59"/>
      <c r="AK96" s="59"/>
      <c r="AL96" s="59"/>
      <c r="AM96" s="218">
        <v>21407.759999999998</v>
      </c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127"/>
      <c r="DG96" s="223">
        <f t="shared" si="32"/>
        <v>21407.759999999998</v>
      </c>
      <c r="DH96" s="43">
        <f t="shared" si="18"/>
        <v>0</v>
      </c>
      <c r="DI96" s="43">
        <f t="shared" si="19"/>
        <v>0</v>
      </c>
      <c r="DJ96" s="128">
        <f t="shared" si="20"/>
        <v>0</v>
      </c>
      <c r="DK96" s="273">
        <f t="shared" si="21"/>
        <v>0</v>
      </c>
      <c r="DL96" s="130">
        <f t="shared" si="33"/>
        <v>21407.759999999998</v>
      </c>
      <c r="DM96" s="135">
        <f t="shared" si="25"/>
        <v>0</v>
      </c>
      <c r="DN96" s="130">
        <v>1783.9799999999998</v>
      </c>
      <c r="DO96" s="43">
        <v>1783.9799999999998</v>
      </c>
      <c r="DP96" s="43">
        <v>1783.9799999999998</v>
      </c>
      <c r="DQ96" s="43">
        <v>1783.9799999999998</v>
      </c>
      <c r="DR96" s="43">
        <v>1783.9799999999998</v>
      </c>
      <c r="DS96" s="43">
        <v>1783.9799999999998</v>
      </c>
      <c r="DT96" s="43">
        <v>1783.9799999999998</v>
      </c>
      <c r="DU96" s="43">
        <v>1783.9799999999998</v>
      </c>
      <c r="DV96" s="43">
        <v>1783.9799999999998</v>
      </c>
      <c r="DW96" s="43">
        <v>1783.9799999999998</v>
      </c>
      <c r="DX96" s="43">
        <v>1783.9799999999998</v>
      </c>
      <c r="DY96" s="43">
        <v>1783.9799999999998</v>
      </c>
      <c r="DZ96" s="58">
        <f t="shared" si="34"/>
        <v>21407.759999999998</v>
      </c>
      <c r="EA96" s="45" t="str">
        <f t="shared" si="35"/>
        <v>CORRECTO</v>
      </c>
      <c r="EB96" s="45"/>
      <c r="EC96" s="47"/>
    </row>
    <row r="97" spans="1:133" ht="19.5" customHeight="1" x14ac:dyDescent="0.25">
      <c r="A97" s="48">
        <v>90</v>
      </c>
      <c r="B97" s="24">
        <v>2026</v>
      </c>
      <c r="C97" s="34" t="s">
        <v>62</v>
      </c>
      <c r="D97" s="60" t="s">
        <v>515</v>
      </c>
      <c r="E97" s="60" t="s">
        <v>64</v>
      </c>
      <c r="F97" s="26" t="s">
        <v>635</v>
      </c>
      <c r="G97" s="264" t="s">
        <v>511</v>
      </c>
      <c r="H97" s="180" t="s">
        <v>364</v>
      </c>
      <c r="I97" s="180" t="s">
        <v>358</v>
      </c>
      <c r="J97" s="180" t="s">
        <v>363</v>
      </c>
      <c r="K97" s="184" t="s">
        <v>362</v>
      </c>
      <c r="L97" s="191">
        <v>1701</v>
      </c>
      <c r="M97" s="192" t="s">
        <v>68</v>
      </c>
      <c r="N97" s="193" t="s">
        <v>518</v>
      </c>
      <c r="O97" s="192" t="s">
        <v>65</v>
      </c>
      <c r="P97" s="194" t="s">
        <v>519</v>
      </c>
      <c r="Q97" s="192" t="s">
        <v>67</v>
      </c>
      <c r="R97" s="194" t="s">
        <v>521</v>
      </c>
      <c r="S97" s="32" t="s">
        <v>388</v>
      </c>
      <c r="T97" s="34" t="s">
        <v>552</v>
      </c>
      <c r="U97" s="195" t="s">
        <v>516</v>
      </c>
      <c r="V97" s="196" t="s">
        <v>357</v>
      </c>
      <c r="W97" s="197" t="s">
        <v>352</v>
      </c>
      <c r="X97" s="192" t="s">
        <v>523</v>
      </c>
      <c r="Y97" s="32" t="s">
        <v>553</v>
      </c>
      <c r="Z97" s="37" t="str">
        <f>+IFERROR(VLOOKUP(AA97,LISTAS!$C$2:$D$13,2,0)," ")</f>
        <v>GASTO DE PERSONAL INVERSIÓN</v>
      </c>
      <c r="AA97" s="38" t="str">
        <f t="shared" si="31"/>
        <v>71</v>
      </c>
      <c r="AB97" s="59">
        <v>710602</v>
      </c>
      <c r="AC97" s="40" t="str">
        <f>+IFERROR(VLOOKUP(AB97,LISTAS!$A$9:$B$217,2,0)," ")</f>
        <v>Fondo de Reserva</v>
      </c>
      <c r="AD97" s="59"/>
      <c r="AE97" s="59"/>
      <c r="AF97" s="61"/>
      <c r="AG97" s="59"/>
      <c r="AH97" s="68"/>
      <c r="AI97" s="59"/>
      <c r="AJ97" s="59"/>
      <c r="AK97" s="59"/>
      <c r="AL97" s="59"/>
      <c r="AM97" s="218">
        <v>18479.349999999999</v>
      </c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127"/>
      <c r="DG97" s="223">
        <f t="shared" si="32"/>
        <v>18479.349999999999</v>
      </c>
      <c r="DH97" s="43">
        <f t="shared" si="18"/>
        <v>0</v>
      </c>
      <c r="DI97" s="43">
        <f t="shared" si="19"/>
        <v>0</v>
      </c>
      <c r="DJ97" s="128">
        <f t="shared" si="20"/>
        <v>0</v>
      </c>
      <c r="DK97" s="273">
        <f t="shared" si="21"/>
        <v>0</v>
      </c>
      <c r="DL97" s="130">
        <f t="shared" si="33"/>
        <v>18479.349999999999</v>
      </c>
      <c r="DM97" s="135">
        <f t="shared" si="25"/>
        <v>0</v>
      </c>
      <c r="DN97" s="130">
        <v>1539.95</v>
      </c>
      <c r="DO97" s="130">
        <v>1539.95</v>
      </c>
      <c r="DP97" s="130">
        <v>1539.95</v>
      </c>
      <c r="DQ97" s="130">
        <v>1539.95</v>
      </c>
      <c r="DR97" s="130">
        <v>1539.95</v>
      </c>
      <c r="DS97" s="130">
        <v>1539.95</v>
      </c>
      <c r="DT97" s="130">
        <v>1539.95</v>
      </c>
      <c r="DU97" s="130">
        <v>1539.94</v>
      </c>
      <c r="DV97" s="130">
        <v>1539.94</v>
      </c>
      <c r="DW97" s="130">
        <v>1539.94</v>
      </c>
      <c r="DX97" s="130">
        <v>1539.94</v>
      </c>
      <c r="DY97" s="130">
        <v>1539.94</v>
      </c>
      <c r="DZ97" s="58">
        <f t="shared" si="34"/>
        <v>18479.350000000002</v>
      </c>
      <c r="EA97" s="45" t="str">
        <f t="shared" si="35"/>
        <v>CORRECTO</v>
      </c>
      <c r="EB97" s="45"/>
      <c r="EC97" s="47"/>
    </row>
    <row r="98" spans="1:133" ht="19.5" customHeight="1" x14ac:dyDescent="0.25">
      <c r="A98" s="24">
        <v>91</v>
      </c>
      <c r="B98" s="24">
        <v>2026</v>
      </c>
      <c r="C98" s="34" t="s">
        <v>62</v>
      </c>
      <c r="D98" s="60" t="s">
        <v>515</v>
      </c>
      <c r="E98" s="60" t="s">
        <v>64</v>
      </c>
      <c r="F98" s="26" t="s">
        <v>636</v>
      </c>
      <c r="G98" s="266" t="s">
        <v>555</v>
      </c>
      <c r="H98" s="180" t="s">
        <v>364</v>
      </c>
      <c r="I98" s="180" t="s">
        <v>358</v>
      </c>
      <c r="J98" s="180" t="s">
        <v>363</v>
      </c>
      <c r="K98" s="184" t="s">
        <v>362</v>
      </c>
      <c r="L98" s="191">
        <v>1701</v>
      </c>
      <c r="M98" s="192" t="s">
        <v>68</v>
      </c>
      <c r="N98" s="193" t="s">
        <v>518</v>
      </c>
      <c r="O98" s="192" t="s">
        <v>65</v>
      </c>
      <c r="P98" s="194" t="s">
        <v>519</v>
      </c>
      <c r="Q98" s="192" t="s">
        <v>65</v>
      </c>
      <c r="R98" s="194" t="s">
        <v>520</v>
      </c>
      <c r="S98" s="32" t="s">
        <v>65</v>
      </c>
      <c r="T98" s="34" t="s">
        <v>586</v>
      </c>
      <c r="U98" s="195" t="s">
        <v>516</v>
      </c>
      <c r="V98" s="196" t="s">
        <v>357</v>
      </c>
      <c r="W98" s="197" t="s">
        <v>352</v>
      </c>
      <c r="X98" s="192" t="s">
        <v>523</v>
      </c>
      <c r="Y98" s="32" t="s">
        <v>553</v>
      </c>
      <c r="Z98" s="37" t="str">
        <f>+IFERROR(VLOOKUP(AA98,LISTAS!$C$2:$D$13,2,0)," ")</f>
        <v>BIENES Y SERVICIOS PARA INVERSIÓN</v>
      </c>
      <c r="AA98" s="38" t="str">
        <f t="shared" si="31"/>
        <v>73</v>
      </c>
      <c r="AB98" s="59">
        <v>730601</v>
      </c>
      <c r="AC98" s="40" t="str">
        <f>+IFERROR(VLOOKUP(AB98,LISTAS!$A$9:$B$217,2,0)," ")</f>
        <v>Consultoria-Asesoria e Investigacion Especializada</v>
      </c>
      <c r="AD98" s="59"/>
      <c r="AE98" s="59"/>
      <c r="AF98" s="61"/>
      <c r="AG98" s="59"/>
      <c r="AH98" s="68"/>
      <c r="AI98" s="59"/>
      <c r="AJ98" s="59"/>
      <c r="AK98" s="59"/>
      <c r="AL98" s="59"/>
      <c r="AM98" s="218">
        <v>125000</v>
      </c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127"/>
      <c r="DG98" s="223">
        <f t="shared" si="32"/>
        <v>125000</v>
      </c>
      <c r="DH98" s="43">
        <f t="shared" si="18"/>
        <v>0</v>
      </c>
      <c r="DI98" s="43">
        <f t="shared" si="19"/>
        <v>0</v>
      </c>
      <c r="DJ98" s="128">
        <f t="shared" si="20"/>
        <v>0</v>
      </c>
      <c r="DK98" s="273">
        <f t="shared" si="21"/>
        <v>0</v>
      </c>
      <c r="DL98" s="130">
        <f t="shared" si="33"/>
        <v>125000</v>
      </c>
      <c r="DM98" s="135">
        <f t="shared" si="25"/>
        <v>0</v>
      </c>
      <c r="DN98" s="130">
        <v>0</v>
      </c>
      <c r="DO98" s="43">
        <v>0</v>
      </c>
      <c r="DP98" s="43">
        <v>0</v>
      </c>
      <c r="DQ98" s="43">
        <f>+DG98/2</f>
        <v>62500</v>
      </c>
      <c r="DR98" s="43">
        <v>0</v>
      </c>
      <c r="DS98" s="43">
        <v>0</v>
      </c>
      <c r="DT98" s="43">
        <v>0</v>
      </c>
      <c r="DU98" s="43">
        <v>0</v>
      </c>
      <c r="DV98" s="43">
        <v>0</v>
      </c>
      <c r="DW98" s="43">
        <v>0</v>
      </c>
      <c r="DX98" s="43">
        <v>62500</v>
      </c>
      <c r="DY98" s="43">
        <v>0</v>
      </c>
      <c r="DZ98" s="58">
        <f t="shared" ref="DZ98:DZ157" si="36">SUM(DN98:DY98)</f>
        <v>125000</v>
      </c>
      <c r="EA98" s="45" t="str">
        <f t="shared" si="35"/>
        <v>CORRECTO</v>
      </c>
      <c r="EB98" s="45"/>
      <c r="EC98" s="47"/>
    </row>
    <row r="99" spans="1:133" ht="19.5" customHeight="1" x14ac:dyDescent="0.25">
      <c r="A99" s="48">
        <v>92</v>
      </c>
      <c r="B99" s="24">
        <v>2026</v>
      </c>
      <c r="C99" s="34" t="s">
        <v>62</v>
      </c>
      <c r="D99" s="60" t="s">
        <v>515</v>
      </c>
      <c r="E99" s="60" t="s">
        <v>64</v>
      </c>
      <c r="F99" s="26" t="s">
        <v>637</v>
      </c>
      <c r="G99" s="266" t="s">
        <v>556</v>
      </c>
      <c r="H99" s="180" t="s">
        <v>364</v>
      </c>
      <c r="I99" s="180" t="s">
        <v>358</v>
      </c>
      <c r="J99" s="180" t="s">
        <v>363</v>
      </c>
      <c r="K99" s="184" t="s">
        <v>362</v>
      </c>
      <c r="L99" s="191">
        <v>1701</v>
      </c>
      <c r="M99" s="192" t="s">
        <v>68</v>
      </c>
      <c r="N99" s="193" t="s">
        <v>518</v>
      </c>
      <c r="O99" s="192" t="s">
        <v>65</v>
      </c>
      <c r="P99" s="194" t="s">
        <v>519</v>
      </c>
      <c r="Q99" s="192" t="s">
        <v>65</v>
      </c>
      <c r="R99" s="194" t="s">
        <v>520</v>
      </c>
      <c r="S99" s="32" t="s">
        <v>65</v>
      </c>
      <c r="T99" s="34" t="s">
        <v>586</v>
      </c>
      <c r="U99" s="195" t="s">
        <v>516</v>
      </c>
      <c r="V99" s="196" t="s">
        <v>357</v>
      </c>
      <c r="W99" s="197" t="s">
        <v>352</v>
      </c>
      <c r="X99" s="192" t="s">
        <v>523</v>
      </c>
      <c r="Y99" s="32" t="s">
        <v>553</v>
      </c>
      <c r="Z99" s="37" t="str">
        <f>+IFERROR(VLOOKUP(AA99,LISTAS!$C$2:$D$13,2,0)," ")</f>
        <v>BIENES Y SERVICIOS PARA INVERSIÓN</v>
      </c>
      <c r="AA99" s="38" t="str">
        <f t="shared" si="31"/>
        <v>73</v>
      </c>
      <c r="AB99" s="59">
        <v>730601</v>
      </c>
      <c r="AC99" s="40" t="str">
        <f>+IFERROR(VLOOKUP(AB99,LISTAS!$A$9:$B$217,2,0)," ")</f>
        <v>Consultoria-Asesoria e Investigacion Especializada</v>
      </c>
      <c r="AD99" s="59"/>
      <c r="AE99" s="59"/>
      <c r="AF99" s="61"/>
      <c r="AG99" s="59"/>
      <c r="AH99" s="68"/>
      <c r="AI99" s="59"/>
      <c r="AJ99" s="59"/>
      <c r="AK99" s="59"/>
      <c r="AL99" s="59"/>
      <c r="AM99" s="218">
        <v>38477.370000000003</v>
      </c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127"/>
      <c r="DG99" s="223">
        <f t="shared" si="32"/>
        <v>38477.370000000003</v>
      </c>
      <c r="DH99" s="43">
        <f t="shared" si="18"/>
        <v>0</v>
      </c>
      <c r="DI99" s="43">
        <f t="shared" si="19"/>
        <v>0</v>
      </c>
      <c r="DJ99" s="128">
        <f t="shared" si="20"/>
        <v>0</v>
      </c>
      <c r="DK99" s="273">
        <f t="shared" si="21"/>
        <v>0</v>
      </c>
      <c r="DL99" s="130">
        <f t="shared" si="33"/>
        <v>38477.370000000003</v>
      </c>
      <c r="DM99" s="135">
        <f t="shared" si="25"/>
        <v>0</v>
      </c>
      <c r="DN99" s="130">
        <v>0</v>
      </c>
      <c r="DO99" s="43">
        <v>0</v>
      </c>
      <c r="DP99" s="43">
        <v>0</v>
      </c>
      <c r="DQ99" s="43">
        <f t="shared" ref="DQ99:DQ113" si="37">+DG99/2</f>
        <v>19238.685000000001</v>
      </c>
      <c r="DR99" s="43">
        <v>0</v>
      </c>
      <c r="DS99" s="43">
        <v>0</v>
      </c>
      <c r="DT99" s="43">
        <v>0</v>
      </c>
      <c r="DU99" s="43">
        <v>0</v>
      </c>
      <c r="DV99" s="43">
        <v>0</v>
      </c>
      <c r="DW99" s="43">
        <v>0</v>
      </c>
      <c r="DX99" s="43">
        <v>19238.685000000001</v>
      </c>
      <c r="DY99" s="43">
        <v>0</v>
      </c>
      <c r="DZ99" s="58">
        <f t="shared" si="36"/>
        <v>38477.370000000003</v>
      </c>
      <c r="EA99" s="45" t="str">
        <f t="shared" si="35"/>
        <v>CORRECTO</v>
      </c>
      <c r="EB99" s="45"/>
      <c r="EC99" s="47"/>
    </row>
    <row r="100" spans="1:133" ht="19.5" customHeight="1" x14ac:dyDescent="0.25">
      <c r="A100" s="48">
        <v>93</v>
      </c>
      <c r="B100" s="24">
        <v>2026</v>
      </c>
      <c r="C100" s="34" t="s">
        <v>62</v>
      </c>
      <c r="D100" s="60" t="s">
        <v>515</v>
      </c>
      <c r="E100" s="60" t="s">
        <v>64</v>
      </c>
      <c r="F100" s="40" t="s">
        <v>638</v>
      </c>
      <c r="G100" s="266" t="s">
        <v>557</v>
      </c>
      <c r="H100" s="180" t="s">
        <v>364</v>
      </c>
      <c r="I100" s="180" t="s">
        <v>358</v>
      </c>
      <c r="J100" s="180" t="s">
        <v>363</v>
      </c>
      <c r="K100" s="184" t="s">
        <v>362</v>
      </c>
      <c r="L100" s="191">
        <v>1701</v>
      </c>
      <c r="M100" s="192" t="s">
        <v>68</v>
      </c>
      <c r="N100" s="193" t="s">
        <v>518</v>
      </c>
      <c r="O100" s="192" t="s">
        <v>65</v>
      </c>
      <c r="P100" s="194" t="s">
        <v>519</v>
      </c>
      <c r="Q100" s="192" t="s">
        <v>65</v>
      </c>
      <c r="R100" s="194" t="s">
        <v>520</v>
      </c>
      <c r="S100" s="32" t="s">
        <v>65</v>
      </c>
      <c r="T100" s="34" t="s">
        <v>586</v>
      </c>
      <c r="U100" s="195" t="s">
        <v>516</v>
      </c>
      <c r="V100" s="196" t="s">
        <v>357</v>
      </c>
      <c r="W100" s="197" t="s">
        <v>352</v>
      </c>
      <c r="X100" s="192" t="s">
        <v>523</v>
      </c>
      <c r="Y100" s="32" t="s">
        <v>553</v>
      </c>
      <c r="Z100" s="37" t="str">
        <f>+IFERROR(VLOOKUP(AA100,LISTAS!$C$2:$D$13,2,0)," ")</f>
        <v>BIENES Y SERVICIOS PARA INVERSIÓN</v>
      </c>
      <c r="AA100" s="38" t="str">
        <f t="shared" si="31"/>
        <v>73</v>
      </c>
      <c r="AB100" s="59">
        <v>730601</v>
      </c>
      <c r="AC100" s="40" t="str">
        <f>+IFERROR(VLOOKUP(AB100,LISTAS!$A$9:$B$217,2,0)," ")</f>
        <v>Consultoria-Asesoria e Investigacion Especializada</v>
      </c>
      <c r="AD100" s="59"/>
      <c r="AE100" s="59"/>
      <c r="AF100" s="61"/>
      <c r="AG100" s="59"/>
      <c r="AH100" s="68"/>
      <c r="AI100" s="59"/>
      <c r="AJ100" s="59"/>
      <c r="AK100" s="59"/>
      <c r="AL100" s="59"/>
      <c r="AM100" s="218">
        <v>46013.490000000005</v>
      </c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127"/>
      <c r="DG100" s="223">
        <f t="shared" si="32"/>
        <v>46013.490000000005</v>
      </c>
      <c r="DH100" s="43">
        <f t="shared" si="18"/>
        <v>0</v>
      </c>
      <c r="DI100" s="43">
        <f t="shared" si="19"/>
        <v>0</v>
      </c>
      <c r="DJ100" s="128">
        <f t="shared" si="20"/>
        <v>0</v>
      </c>
      <c r="DK100" s="273">
        <f t="shared" si="21"/>
        <v>0</v>
      </c>
      <c r="DL100" s="130">
        <f t="shared" si="33"/>
        <v>46013.490000000005</v>
      </c>
      <c r="DM100" s="135">
        <f t="shared" si="25"/>
        <v>0</v>
      </c>
      <c r="DN100" s="130">
        <v>0</v>
      </c>
      <c r="DO100" s="43">
        <v>0</v>
      </c>
      <c r="DP100" s="43">
        <v>0</v>
      </c>
      <c r="DQ100" s="43">
        <f t="shared" si="37"/>
        <v>23006.745000000003</v>
      </c>
      <c r="DR100" s="43">
        <v>0</v>
      </c>
      <c r="DS100" s="43">
        <v>0</v>
      </c>
      <c r="DT100" s="43">
        <v>0</v>
      </c>
      <c r="DU100" s="43">
        <v>0</v>
      </c>
      <c r="DV100" s="43">
        <v>0</v>
      </c>
      <c r="DW100" s="43">
        <v>0</v>
      </c>
      <c r="DX100" s="43">
        <v>23006.745000000003</v>
      </c>
      <c r="DY100" s="43">
        <v>0</v>
      </c>
      <c r="DZ100" s="58">
        <f t="shared" si="36"/>
        <v>46013.490000000005</v>
      </c>
      <c r="EA100" s="45" t="str">
        <f t="shared" si="35"/>
        <v>CORRECTO</v>
      </c>
      <c r="EB100" s="45"/>
      <c r="EC100" s="47"/>
    </row>
    <row r="101" spans="1:133" ht="19.5" customHeight="1" x14ac:dyDescent="0.25">
      <c r="A101" s="24">
        <v>94</v>
      </c>
      <c r="B101" s="24">
        <v>2026</v>
      </c>
      <c r="C101" s="34" t="s">
        <v>62</v>
      </c>
      <c r="D101" s="60" t="s">
        <v>515</v>
      </c>
      <c r="E101" s="60" t="s">
        <v>64</v>
      </c>
      <c r="F101" s="40" t="s">
        <v>639</v>
      </c>
      <c r="G101" s="266" t="s">
        <v>558</v>
      </c>
      <c r="H101" s="180" t="s">
        <v>364</v>
      </c>
      <c r="I101" s="180" t="s">
        <v>358</v>
      </c>
      <c r="J101" s="180" t="s">
        <v>363</v>
      </c>
      <c r="K101" s="184" t="s">
        <v>362</v>
      </c>
      <c r="L101" s="191">
        <v>1701</v>
      </c>
      <c r="M101" s="192" t="s">
        <v>68</v>
      </c>
      <c r="N101" s="193" t="s">
        <v>518</v>
      </c>
      <c r="O101" s="192" t="s">
        <v>65</v>
      </c>
      <c r="P101" s="194" t="s">
        <v>519</v>
      </c>
      <c r="Q101" s="192" t="s">
        <v>65</v>
      </c>
      <c r="R101" s="194" t="s">
        <v>520</v>
      </c>
      <c r="S101" s="32" t="s">
        <v>65</v>
      </c>
      <c r="T101" s="34" t="s">
        <v>586</v>
      </c>
      <c r="U101" s="195" t="s">
        <v>516</v>
      </c>
      <c r="V101" s="196" t="s">
        <v>357</v>
      </c>
      <c r="W101" s="197" t="s">
        <v>352</v>
      </c>
      <c r="X101" s="192" t="s">
        <v>523</v>
      </c>
      <c r="Y101" s="32" t="s">
        <v>553</v>
      </c>
      <c r="Z101" s="37" t="str">
        <f>+IFERROR(VLOOKUP(AA101,LISTAS!$C$2:$D$13,2,0)," ")</f>
        <v>BIENES Y SERVICIOS PARA INVERSIÓN</v>
      </c>
      <c r="AA101" s="38" t="str">
        <f t="shared" si="31"/>
        <v>73</v>
      </c>
      <c r="AB101" s="59">
        <v>730601</v>
      </c>
      <c r="AC101" s="40" t="str">
        <f>+IFERROR(VLOOKUP(AB101,LISTAS!$A$9:$B$217,2,0)," ")</f>
        <v>Consultoria-Asesoria e Investigacion Especializada</v>
      </c>
      <c r="AD101" s="59"/>
      <c r="AE101" s="59"/>
      <c r="AF101" s="61"/>
      <c r="AG101" s="59"/>
      <c r="AH101" s="68"/>
      <c r="AI101" s="59"/>
      <c r="AJ101" s="59"/>
      <c r="AK101" s="59"/>
      <c r="AL101" s="59"/>
      <c r="AM101" s="218">
        <v>75000</v>
      </c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127"/>
      <c r="DG101" s="223">
        <f t="shared" si="32"/>
        <v>75000</v>
      </c>
      <c r="DH101" s="43">
        <f t="shared" si="18"/>
        <v>0</v>
      </c>
      <c r="DI101" s="43">
        <f t="shared" si="19"/>
        <v>0</v>
      </c>
      <c r="DJ101" s="128">
        <f t="shared" si="20"/>
        <v>0</v>
      </c>
      <c r="DK101" s="273">
        <f t="shared" si="21"/>
        <v>0</v>
      </c>
      <c r="DL101" s="130">
        <f t="shared" si="33"/>
        <v>75000</v>
      </c>
      <c r="DM101" s="135">
        <f t="shared" si="25"/>
        <v>0</v>
      </c>
      <c r="DN101" s="130">
        <v>0</v>
      </c>
      <c r="DO101" s="43">
        <v>0</v>
      </c>
      <c r="DP101" s="43">
        <v>0</v>
      </c>
      <c r="DQ101" s="43">
        <f t="shared" si="37"/>
        <v>37500</v>
      </c>
      <c r="DR101" s="43">
        <v>0</v>
      </c>
      <c r="DS101" s="43">
        <v>0</v>
      </c>
      <c r="DT101" s="43">
        <v>0</v>
      </c>
      <c r="DU101" s="43">
        <v>0</v>
      </c>
      <c r="DV101" s="43">
        <v>0</v>
      </c>
      <c r="DW101" s="43">
        <v>0</v>
      </c>
      <c r="DX101" s="43">
        <v>37500</v>
      </c>
      <c r="DY101" s="43">
        <v>0</v>
      </c>
      <c r="DZ101" s="58">
        <f t="shared" si="36"/>
        <v>75000</v>
      </c>
      <c r="EA101" s="45" t="str">
        <f t="shared" si="35"/>
        <v>CORRECTO</v>
      </c>
      <c r="EB101" s="45"/>
      <c r="EC101" s="47"/>
    </row>
    <row r="102" spans="1:133" ht="19.5" customHeight="1" x14ac:dyDescent="0.25">
      <c r="A102" s="48">
        <v>95</v>
      </c>
      <c r="B102" s="24">
        <v>2026</v>
      </c>
      <c r="C102" s="34" t="s">
        <v>62</v>
      </c>
      <c r="D102" s="60" t="s">
        <v>515</v>
      </c>
      <c r="E102" s="60" t="s">
        <v>64</v>
      </c>
      <c r="F102" s="26" t="s">
        <v>640</v>
      </c>
      <c r="G102" s="266" t="s">
        <v>559</v>
      </c>
      <c r="H102" s="180" t="s">
        <v>364</v>
      </c>
      <c r="I102" s="180" t="s">
        <v>358</v>
      </c>
      <c r="J102" s="180" t="s">
        <v>363</v>
      </c>
      <c r="K102" s="184" t="s">
        <v>362</v>
      </c>
      <c r="L102" s="191">
        <v>1701</v>
      </c>
      <c r="M102" s="192" t="s">
        <v>68</v>
      </c>
      <c r="N102" s="193" t="s">
        <v>518</v>
      </c>
      <c r="O102" s="192" t="s">
        <v>65</v>
      </c>
      <c r="P102" s="194" t="s">
        <v>519</v>
      </c>
      <c r="Q102" s="192" t="s">
        <v>65</v>
      </c>
      <c r="R102" s="194" t="s">
        <v>520</v>
      </c>
      <c r="S102" s="32" t="s">
        <v>65</v>
      </c>
      <c r="T102" s="34" t="s">
        <v>586</v>
      </c>
      <c r="U102" s="195" t="s">
        <v>516</v>
      </c>
      <c r="V102" s="196" t="s">
        <v>357</v>
      </c>
      <c r="W102" s="197" t="s">
        <v>352</v>
      </c>
      <c r="X102" s="192" t="s">
        <v>523</v>
      </c>
      <c r="Y102" s="32" t="s">
        <v>553</v>
      </c>
      <c r="Z102" s="37" t="str">
        <f>+IFERROR(VLOOKUP(AA102,LISTAS!$C$2:$D$13,2,0)," ")</f>
        <v>BIENES Y SERVICIOS PARA INVERSIÓN</v>
      </c>
      <c r="AA102" s="38" t="str">
        <f t="shared" si="31"/>
        <v>73</v>
      </c>
      <c r="AB102" s="59">
        <v>730601</v>
      </c>
      <c r="AC102" s="40" t="str">
        <f>+IFERROR(VLOOKUP(AB102,LISTAS!$A$9:$B$217,2,0)," ")</f>
        <v>Consultoria-Asesoria e Investigacion Especializada</v>
      </c>
      <c r="AD102" s="59"/>
      <c r="AE102" s="59"/>
      <c r="AF102" s="61"/>
      <c r="AG102" s="59"/>
      <c r="AH102" s="68"/>
      <c r="AI102" s="59"/>
      <c r="AJ102" s="59"/>
      <c r="AK102" s="59"/>
      <c r="AL102" s="59"/>
      <c r="AM102" s="218">
        <v>75000</v>
      </c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127"/>
      <c r="DG102" s="223">
        <f t="shared" si="32"/>
        <v>75000</v>
      </c>
      <c r="DH102" s="43">
        <f t="shared" si="18"/>
        <v>0</v>
      </c>
      <c r="DI102" s="43">
        <f t="shared" si="19"/>
        <v>0</v>
      </c>
      <c r="DJ102" s="128">
        <f t="shared" si="20"/>
        <v>0</v>
      </c>
      <c r="DK102" s="273">
        <f t="shared" si="21"/>
        <v>0</v>
      </c>
      <c r="DL102" s="130">
        <f t="shared" si="33"/>
        <v>75000</v>
      </c>
      <c r="DM102" s="135">
        <f t="shared" si="25"/>
        <v>0</v>
      </c>
      <c r="DN102" s="130">
        <v>0</v>
      </c>
      <c r="DO102" s="43">
        <v>0</v>
      </c>
      <c r="DP102" s="43">
        <v>0</v>
      </c>
      <c r="DQ102" s="43">
        <f t="shared" si="37"/>
        <v>37500</v>
      </c>
      <c r="DR102" s="43">
        <v>0</v>
      </c>
      <c r="DS102" s="43">
        <v>0</v>
      </c>
      <c r="DT102" s="43">
        <v>0</v>
      </c>
      <c r="DU102" s="43">
        <v>0</v>
      </c>
      <c r="DV102" s="43">
        <v>0</v>
      </c>
      <c r="DW102" s="43">
        <v>0</v>
      </c>
      <c r="DX102" s="43">
        <v>37500</v>
      </c>
      <c r="DY102" s="43">
        <v>0</v>
      </c>
      <c r="DZ102" s="58">
        <f t="shared" si="36"/>
        <v>75000</v>
      </c>
      <c r="EA102" s="45" t="str">
        <f t="shared" si="35"/>
        <v>CORRECTO</v>
      </c>
      <c r="EB102" s="45"/>
      <c r="EC102" s="47"/>
    </row>
    <row r="103" spans="1:133" ht="19.5" customHeight="1" x14ac:dyDescent="0.25">
      <c r="A103" s="48">
        <v>96</v>
      </c>
      <c r="B103" s="24">
        <v>2026</v>
      </c>
      <c r="C103" s="34" t="s">
        <v>62</v>
      </c>
      <c r="D103" s="60" t="s">
        <v>515</v>
      </c>
      <c r="E103" s="60" t="s">
        <v>64</v>
      </c>
      <c r="F103" s="26" t="s">
        <v>641</v>
      </c>
      <c r="G103" s="266" t="s">
        <v>560</v>
      </c>
      <c r="H103" s="180" t="s">
        <v>364</v>
      </c>
      <c r="I103" s="180" t="s">
        <v>358</v>
      </c>
      <c r="J103" s="180" t="s">
        <v>363</v>
      </c>
      <c r="K103" s="184" t="s">
        <v>362</v>
      </c>
      <c r="L103" s="191">
        <v>1701</v>
      </c>
      <c r="M103" s="192" t="s">
        <v>68</v>
      </c>
      <c r="N103" s="193" t="s">
        <v>518</v>
      </c>
      <c r="O103" s="192" t="s">
        <v>65</v>
      </c>
      <c r="P103" s="194" t="s">
        <v>519</v>
      </c>
      <c r="Q103" s="192" t="s">
        <v>65</v>
      </c>
      <c r="R103" s="194" t="s">
        <v>520</v>
      </c>
      <c r="S103" s="32" t="s">
        <v>65</v>
      </c>
      <c r="T103" s="34" t="s">
        <v>586</v>
      </c>
      <c r="U103" s="195" t="s">
        <v>516</v>
      </c>
      <c r="V103" s="196" t="s">
        <v>357</v>
      </c>
      <c r="W103" s="197" t="s">
        <v>352</v>
      </c>
      <c r="X103" s="192" t="s">
        <v>523</v>
      </c>
      <c r="Y103" s="32" t="s">
        <v>553</v>
      </c>
      <c r="Z103" s="37" t="str">
        <f>+IFERROR(VLOOKUP(AA103,LISTAS!$C$2:$D$13,2,0)," ")</f>
        <v>BIENES Y SERVICIOS PARA INVERSIÓN</v>
      </c>
      <c r="AA103" s="38" t="str">
        <f t="shared" si="31"/>
        <v>73</v>
      </c>
      <c r="AB103" s="59">
        <v>730601</v>
      </c>
      <c r="AC103" s="40" t="str">
        <f>+IFERROR(VLOOKUP(AB103,LISTAS!$A$9:$B$217,2,0)," ")</f>
        <v>Consultoria-Asesoria e Investigacion Especializada</v>
      </c>
      <c r="AD103" s="59"/>
      <c r="AE103" s="59"/>
      <c r="AF103" s="61"/>
      <c r="AG103" s="59"/>
      <c r="AH103" s="68"/>
      <c r="AI103" s="59"/>
      <c r="AJ103" s="59"/>
      <c r="AK103" s="59"/>
      <c r="AL103" s="59"/>
      <c r="AM103" s="218">
        <v>78765</v>
      </c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127"/>
      <c r="DG103" s="223">
        <f t="shared" si="32"/>
        <v>78765</v>
      </c>
      <c r="DH103" s="43">
        <f t="shared" si="18"/>
        <v>0</v>
      </c>
      <c r="DI103" s="43">
        <f t="shared" si="19"/>
        <v>0</v>
      </c>
      <c r="DJ103" s="128">
        <f t="shared" si="20"/>
        <v>0</v>
      </c>
      <c r="DK103" s="273">
        <f t="shared" si="21"/>
        <v>0</v>
      </c>
      <c r="DL103" s="130">
        <f t="shared" si="33"/>
        <v>78765</v>
      </c>
      <c r="DM103" s="135">
        <f t="shared" si="25"/>
        <v>0</v>
      </c>
      <c r="DN103" s="130">
        <v>0</v>
      </c>
      <c r="DO103" s="43">
        <v>0</v>
      </c>
      <c r="DP103" s="43">
        <v>0</v>
      </c>
      <c r="DQ103" s="43">
        <f t="shared" si="37"/>
        <v>39382.5</v>
      </c>
      <c r="DR103" s="43">
        <v>0</v>
      </c>
      <c r="DS103" s="43">
        <v>0</v>
      </c>
      <c r="DT103" s="43">
        <v>0</v>
      </c>
      <c r="DU103" s="43">
        <v>0</v>
      </c>
      <c r="DV103" s="43">
        <v>0</v>
      </c>
      <c r="DW103" s="43">
        <v>0</v>
      </c>
      <c r="DX103" s="43">
        <v>39382.5</v>
      </c>
      <c r="DY103" s="43">
        <v>0</v>
      </c>
      <c r="DZ103" s="58">
        <f t="shared" si="36"/>
        <v>78765</v>
      </c>
      <c r="EA103" s="45" t="str">
        <f t="shared" si="35"/>
        <v>CORRECTO</v>
      </c>
      <c r="EB103" s="45"/>
      <c r="EC103" s="47"/>
    </row>
    <row r="104" spans="1:133" ht="19.5" customHeight="1" x14ac:dyDescent="0.25">
      <c r="A104" s="24">
        <v>97</v>
      </c>
      <c r="B104" s="24">
        <v>2026</v>
      </c>
      <c r="C104" s="34" t="s">
        <v>62</v>
      </c>
      <c r="D104" s="60" t="s">
        <v>515</v>
      </c>
      <c r="E104" s="60" t="s">
        <v>64</v>
      </c>
      <c r="F104" s="26" t="s">
        <v>642</v>
      </c>
      <c r="G104" s="266" t="s">
        <v>561</v>
      </c>
      <c r="H104" s="180" t="s">
        <v>364</v>
      </c>
      <c r="I104" s="180" t="s">
        <v>358</v>
      </c>
      <c r="J104" s="180" t="s">
        <v>363</v>
      </c>
      <c r="K104" s="184" t="s">
        <v>362</v>
      </c>
      <c r="L104" s="191">
        <v>1701</v>
      </c>
      <c r="M104" s="192" t="s">
        <v>68</v>
      </c>
      <c r="N104" s="193" t="s">
        <v>518</v>
      </c>
      <c r="O104" s="192" t="s">
        <v>65</v>
      </c>
      <c r="P104" s="194" t="s">
        <v>519</v>
      </c>
      <c r="Q104" s="192" t="s">
        <v>65</v>
      </c>
      <c r="R104" s="194" t="s">
        <v>520</v>
      </c>
      <c r="S104" s="32" t="s">
        <v>65</v>
      </c>
      <c r="T104" s="34" t="s">
        <v>586</v>
      </c>
      <c r="U104" s="195" t="s">
        <v>516</v>
      </c>
      <c r="V104" s="196" t="s">
        <v>357</v>
      </c>
      <c r="W104" s="197" t="s">
        <v>352</v>
      </c>
      <c r="X104" s="192" t="s">
        <v>523</v>
      </c>
      <c r="Y104" s="32" t="s">
        <v>553</v>
      </c>
      <c r="Z104" s="37" t="str">
        <f>+IFERROR(VLOOKUP(AA104,LISTAS!$C$2:$D$13,2,0)," ")</f>
        <v>BIENES Y SERVICIOS PARA INVERSIÓN</v>
      </c>
      <c r="AA104" s="38" t="str">
        <f t="shared" si="31"/>
        <v>73</v>
      </c>
      <c r="AB104" s="59">
        <v>730601</v>
      </c>
      <c r="AC104" s="40" t="str">
        <f>+IFERROR(VLOOKUP(AB104,LISTAS!$A$9:$B$217,2,0)," ")</f>
        <v>Consultoria-Asesoria e Investigacion Especializada</v>
      </c>
      <c r="AD104" s="59"/>
      <c r="AE104" s="59"/>
      <c r="AF104" s="61"/>
      <c r="AG104" s="59"/>
      <c r="AH104" s="68"/>
      <c r="AI104" s="59"/>
      <c r="AJ104" s="59"/>
      <c r="AK104" s="59"/>
      <c r="AL104" s="59"/>
      <c r="AM104" s="218">
        <v>576000</v>
      </c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127"/>
      <c r="DG104" s="223">
        <f t="shared" si="32"/>
        <v>576000</v>
      </c>
      <c r="DH104" s="43">
        <f t="shared" si="18"/>
        <v>0</v>
      </c>
      <c r="DI104" s="43">
        <f t="shared" si="19"/>
        <v>0</v>
      </c>
      <c r="DJ104" s="128">
        <f t="shared" si="20"/>
        <v>0</v>
      </c>
      <c r="DK104" s="273">
        <f t="shared" si="21"/>
        <v>0</v>
      </c>
      <c r="DL104" s="130">
        <f t="shared" si="33"/>
        <v>576000</v>
      </c>
      <c r="DM104" s="135">
        <f t="shared" si="25"/>
        <v>0</v>
      </c>
      <c r="DN104" s="130">
        <v>0</v>
      </c>
      <c r="DO104" s="43">
        <v>0</v>
      </c>
      <c r="DP104" s="43">
        <v>0</v>
      </c>
      <c r="DQ104" s="43">
        <f t="shared" si="37"/>
        <v>288000</v>
      </c>
      <c r="DR104" s="43">
        <v>0</v>
      </c>
      <c r="DS104" s="43">
        <v>0</v>
      </c>
      <c r="DT104" s="43">
        <v>0</v>
      </c>
      <c r="DU104" s="43">
        <v>0</v>
      </c>
      <c r="DV104" s="43">
        <v>0</v>
      </c>
      <c r="DW104" s="43">
        <v>0</v>
      </c>
      <c r="DX104" s="43">
        <v>288000</v>
      </c>
      <c r="DY104" s="43">
        <v>0</v>
      </c>
      <c r="DZ104" s="58">
        <f t="shared" si="36"/>
        <v>576000</v>
      </c>
      <c r="EA104" s="45" t="str">
        <f t="shared" si="35"/>
        <v>CORRECTO</v>
      </c>
      <c r="EB104" s="45"/>
      <c r="EC104" s="47"/>
    </row>
    <row r="105" spans="1:133" ht="19.5" customHeight="1" x14ac:dyDescent="0.25">
      <c r="A105" s="48">
        <v>98</v>
      </c>
      <c r="B105" s="24">
        <v>2026</v>
      </c>
      <c r="C105" s="34" t="s">
        <v>62</v>
      </c>
      <c r="D105" s="60" t="s">
        <v>515</v>
      </c>
      <c r="E105" s="60" t="s">
        <v>64</v>
      </c>
      <c r="F105" s="26" t="s">
        <v>643</v>
      </c>
      <c r="G105" s="266" t="s">
        <v>562</v>
      </c>
      <c r="H105" s="180" t="s">
        <v>364</v>
      </c>
      <c r="I105" s="180" t="s">
        <v>358</v>
      </c>
      <c r="J105" s="180" t="s">
        <v>363</v>
      </c>
      <c r="K105" s="184" t="s">
        <v>362</v>
      </c>
      <c r="L105" s="191">
        <v>1701</v>
      </c>
      <c r="M105" s="192" t="s">
        <v>68</v>
      </c>
      <c r="N105" s="193" t="s">
        <v>518</v>
      </c>
      <c r="O105" s="192" t="s">
        <v>65</v>
      </c>
      <c r="P105" s="194" t="s">
        <v>519</v>
      </c>
      <c r="Q105" s="192" t="s">
        <v>65</v>
      </c>
      <c r="R105" s="194" t="s">
        <v>520</v>
      </c>
      <c r="S105" s="32" t="s">
        <v>65</v>
      </c>
      <c r="T105" s="34" t="s">
        <v>586</v>
      </c>
      <c r="U105" s="195" t="s">
        <v>516</v>
      </c>
      <c r="V105" s="196" t="s">
        <v>357</v>
      </c>
      <c r="W105" s="197" t="s">
        <v>352</v>
      </c>
      <c r="X105" s="192" t="s">
        <v>523</v>
      </c>
      <c r="Y105" s="32" t="s">
        <v>553</v>
      </c>
      <c r="Z105" s="37" t="str">
        <f>+IFERROR(VLOOKUP(AA105,LISTAS!$C$2:$D$13,2,0)," ")</f>
        <v>BIENES Y SERVICIOS PARA INVERSIÓN</v>
      </c>
      <c r="AA105" s="38" t="str">
        <f t="shared" si="31"/>
        <v>73</v>
      </c>
      <c r="AB105" s="59">
        <v>730601</v>
      </c>
      <c r="AC105" s="40" t="str">
        <f>+IFERROR(VLOOKUP(AB105,LISTAS!$A$9:$B$217,2,0)," ")</f>
        <v>Consultoria-Asesoria e Investigacion Especializada</v>
      </c>
      <c r="AD105" s="59"/>
      <c r="AE105" s="59"/>
      <c r="AF105" s="61"/>
      <c r="AG105" s="59"/>
      <c r="AH105" s="68"/>
      <c r="AI105" s="59"/>
      <c r="AJ105" s="59"/>
      <c r="AK105" s="59"/>
      <c r="AL105" s="59"/>
      <c r="AM105" s="218">
        <v>25000</v>
      </c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127"/>
      <c r="DG105" s="223">
        <f t="shared" si="32"/>
        <v>25000</v>
      </c>
      <c r="DH105" s="43">
        <f t="shared" si="18"/>
        <v>0</v>
      </c>
      <c r="DI105" s="43">
        <f t="shared" si="19"/>
        <v>0</v>
      </c>
      <c r="DJ105" s="128">
        <f t="shared" si="20"/>
        <v>0</v>
      </c>
      <c r="DK105" s="273">
        <f t="shared" si="21"/>
        <v>0</v>
      </c>
      <c r="DL105" s="130">
        <f t="shared" si="33"/>
        <v>25000</v>
      </c>
      <c r="DM105" s="135">
        <f t="shared" si="25"/>
        <v>0</v>
      </c>
      <c r="DN105" s="130">
        <v>0</v>
      </c>
      <c r="DO105" s="43">
        <v>0</v>
      </c>
      <c r="DP105" s="43">
        <v>0</v>
      </c>
      <c r="DQ105" s="43">
        <f t="shared" si="37"/>
        <v>12500</v>
      </c>
      <c r="DR105" s="43">
        <v>0</v>
      </c>
      <c r="DS105" s="43">
        <v>0</v>
      </c>
      <c r="DT105" s="43">
        <v>0</v>
      </c>
      <c r="DU105" s="43">
        <v>0</v>
      </c>
      <c r="DV105" s="43">
        <v>0</v>
      </c>
      <c r="DW105" s="43">
        <v>0</v>
      </c>
      <c r="DX105" s="43">
        <v>12500</v>
      </c>
      <c r="DY105" s="43">
        <v>0</v>
      </c>
      <c r="DZ105" s="58">
        <f t="shared" si="36"/>
        <v>25000</v>
      </c>
      <c r="EA105" s="45" t="str">
        <f t="shared" si="35"/>
        <v>CORRECTO</v>
      </c>
      <c r="EB105" s="45"/>
      <c r="EC105" s="47"/>
    </row>
    <row r="106" spans="1:133" ht="19.5" customHeight="1" x14ac:dyDescent="0.25">
      <c r="A106" s="48">
        <v>99</v>
      </c>
      <c r="B106" s="24">
        <v>2026</v>
      </c>
      <c r="C106" s="34" t="s">
        <v>62</v>
      </c>
      <c r="D106" s="60" t="s">
        <v>515</v>
      </c>
      <c r="E106" s="60" t="s">
        <v>64</v>
      </c>
      <c r="F106" s="26" t="s">
        <v>644</v>
      </c>
      <c r="G106" s="266" t="s">
        <v>563</v>
      </c>
      <c r="H106" s="180" t="s">
        <v>364</v>
      </c>
      <c r="I106" s="180" t="s">
        <v>358</v>
      </c>
      <c r="J106" s="180" t="s">
        <v>363</v>
      </c>
      <c r="K106" s="184" t="s">
        <v>362</v>
      </c>
      <c r="L106" s="191">
        <v>1701</v>
      </c>
      <c r="M106" s="192" t="s">
        <v>68</v>
      </c>
      <c r="N106" s="193" t="s">
        <v>518</v>
      </c>
      <c r="O106" s="192" t="s">
        <v>65</v>
      </c>
      <c r="P106" s="194" t="s">
        <v>519</v>
      </c>
      <c r="Q106" s="192" t="s">
        <v>65</v>
      </c>
      <c r="R106" s="194" t="s">
        <v>520</v>
      </c>
      <c r="S106" s="32" t="s">
        <v>65</v>
      </c>
      <c r="T106" s="34" t="s">
        <v>586</v>
      </c>
      <c r="U106" s="195" t="s">
        <v>516</v>
      </c>
      <c r="V106" s="196" t="s">
        <v>357</v>
      </c>
      <c r="W106" s="197" t="s">
        <v>352</v>
      </c>
      <c r="X106" s="192" t="s">
        <v>523</v>
      </c>
      <c r="Y106" s="32" t="s">
        <v>553</v>
      </c>
      <c r="Z106" s="37" t="str">
        <f>+IFERROR(VLOOKUP(AA106,LISTAS!$C$2:$D$13,2,0)," ")</f>
        <v>BIENES Y SERVICIOS PARA INVERSIÓN</v>
      </c>
      <c r="AA106" s="38" t="str">
        <f t="shared" si="31"/>
        <v>73</v>
      </c>
      <c r="AB106" s="59">
        <v>730601</v>
      </c>
      <c r="AC106" s="40" t="str">
        <f>+IFERROR(VLOOKUP(AB106,LISTAS!$A$9:$B$217,2,0)," ")</f>
        <v>Consultoria-Asesoria e Investigacion Especializada</v>
      </c>
      <c r="AD106" s="59"/>
      <c r="AE106" s="59"/>
      <c r="AF106" s="61"/>
      <c r="AG106" s="59"/>
      <c r="AH106" s="68"/>
      <c r="AI106" s="59"/>
      <c r="AJ106" s="59"/>
      <c r="AK106" s="59"/>
      <c r="AL106" s="59"/>
      <c r="AM106" s="218">
        <v>25842.21</v>
      </c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127"/>
      <c r="DG106" s="223">
        <f t="shared" si="32"/>
        <v>25842.21</v>
      </c>
      <c r="DH106" s="43">
        <f t="shared" si="18"/>
        <v>0</v>
      </c>
      <c r="DI106" s="43">
        <f t="shared" si="19"/>
        <v>0</v>
      </c>
      <c r="DJ106" s="128">
        <f t="shared" si="20"/>
        <v>0</v>
      </c>
      <c r="DK106" s="273">
        <f t="shared" si="21"/>
        <v>0</v>
      </c>
      <c r="DL106" s="130">
        <f t="shared" si="33"/>
        <v>25842.21</v>
      </c>
      <c r="DM106" s="135">
        <f t="shared" si="25"/>
        <v>0</v>
      </c>
      <c r="DN106" s="130">
        <v>0</v>
      </c>
      <c r="DO106" s="43">
        <v>0</v>
      </c>
      <c r="DP106" s="43">
        <v>0</v>
      </c>
      <c r="DQ106" s="43">
        <f t="shared" si="37"/>
        <v>12921.105</v>
      </c>
      <c r="DR106" s="43">
        <v>0</v>
      </c>
      <c r="DS106" s="43">
        <v>0</v>
      </c>
      <c r="DT106" s="43">
        <v>0</v>
      </c>
      <c r="DU106" s="43">
        <v>0</v>
      </c>
      <c r="DV106" s="43">
        <v>0</v>
      </c>
      <c r="DW106" s="43">
        <v>0</v>
      </c>
      <c r="DX106" s="43">
        <v>12921.105</v>
      </c>
      <c r="DY106" s="43">
        <v>0</v>
      </c>
      <c r="DZ106" s="58">
        <f t="shared" si="36"/>
        <v>25842.21</v>
      </c>
      <c r="EA106" s="45" t="str">
        <f t="shared" si="35"/>
        <v>CORRECTO</v>
      </c>
      <c r="EB106" s="45"/>
      <c r="EC106" s="47"/>
    </row>
    <row r="107" spans="1:133" ht="19.5" customHeight="1" x14ac:dyDescent="0.25">
      <c r="A107" s="24">
        <v>100</v>
      </c>
      <c r="B107" s="24">
        <v>2026</v>
      </c>
      <c r="C107" s="34" t="s">
        <v>62</v>
      </c>
      <c r="D107" s="60" t="s">
        <v>515</v>
      </c>
      <c r="E107" s="60" t="s">
        <v>64</v>
      </c>
      <c r="F107" s="26" t="s">
        <v>645</v>
      </c>
      <c r="G107" s="266" t="s">
        <v>564</v>
      </c>
      <c r="H107" s="180" t="s">
        <v>364</v>
      </c>
      <c r="I107" s="180" t="s">
        <v>358</v>
      </c>
      <c r="J107" s="180" t="s">
        <v>363</v>
      </c>
      <c r="K107" s="184" t="s">
        <v>362</v>
      </c>
      <c r="L107" s="191">
        <v>1701</v>
      </c>
      <c r="M107" s="192" t="s">
        <v>68</v>
      </c>
      <c r="N107" s="193" t="s">
        <v>518</v>
      </c>
      <c r="O107" s="192" t="s">
        <v>65</v>
      </c>
      <c r="P107" s="194" t="s">
        <v>519</v>
      </c>
      <c r="Q107" s="192" t="s">
        <v>65</v>
      </c>
      <c r="R107" s="194" t="s">
        <v>520</v>
      </c>
      <c r="S107" s="32" t="s">
        <v>65</v>
      </c>
      <c r="T107" s="34" t="s">
        <v>586</v>
      </c>
      <c r="U107" s="195" t="s">
        <v>516</v>
      </c>
      <c r="V107" s="196" t="s">
        <v>357</v>
      </c>
      <c r="W107" s="197" t="s">
        <v>352</v>
      </c>
      <c r="X107" s="192" t="s">
        <v>523</v>
      </c>
      <c r="Y107" s="32" t="s">
        <v>553</v>
      </c>
      <c r="Z107" s="37" t="str">
        <f>+IFERROR(VLOOKUP(AA107,LISTAS!$C$2:$D$13,2,0)," ")</f>
        <v>BIENES Y SERVICIOS PARA INVERSIÓN</v>
      </c>
      <c r="AA107" s="38" t="str">
        <f t="shared" si="31"/>
        <v>73</v>
      </c>
      <c r="AB107" s="59">
        <v>730601</v>
      </c>
      <c r="AC107" s="40" t="str">
        <f>+IFERROR(VLOOKUP(AB107,LISTAS!$A$9:$B$217,2,0)," ")</f>
        <v>Consultoria-Asesoria e Investigacion Especializada</v>
      </c>
      <c r="AD107" s="59"/>
      <c r="AE107" s="59"/>
      <c r="AF107" s="61"/>
      <c r="AG107" s="59"/>
      <c r="AH107" s="62"/>
      <c r="AI107" s="59"/>
      <c r="AJ107" s="59"/>
      <c r="AK107" s="59"/>
      <c r="AL107" s="59"/>
      <c r="AM107" s="218">
        <v>151272.09</v>
      </c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127"/>
      <c r="DG107" s="223">
        <f t="shared" si="32"/>
        <v>151272.09</v>
      </c>
      <c r="DH107" s="43">
        <f t="shared" si="18"/>
        <v>0</v>
      </c>
      <c r="DI107" s="43">
        <f t="shared" si="19"/>
        <v>0</v>
      </c>
      <c r="DJ107" s="128">
        <f t="shared" si="20"/>
        <v>0</v>
      </c>
      <c r="DK107" s="273">
        <f t="shared" si="21"/>
        <v>0</v>
      </c>
      <c r="DL107" s="130">
        <f t="shared" si="33"/>
        <v>151272.09</v>
      </c>
      <c r="DM107" s="135">
        <f t="shared" si="25"/>
        <v>0</v>
      </c>
      <c r="DN107" s="130">
        <v>0</v>
      </c>
      <c r="DO107" s="43">
        <v>0</v>
      </c>
      <c r="DP107" s="43">
        <v>0</v>
      </c>
      <c r="DQ107" s="43">
        <f t="shared" si="37"/>
        <v>75636.044999999998</v>
      </c>
      <c r="DR107" s="43">
        <v>0</v>
      </c>
      <c r="DS107" s="43">
        <v>0</v>
      </c>
      <c r="DT107" s="43">
        <v>0</v>
      </c>
      <c r="DU107" s="43">
        <v>0</v>
      </c>
      <c r="DV107" s="43">
        <v>0</v>
      </c>
      <c r="DW107" s="43">
        <v>0</v>
      </c>
      <c r="DX107" s="43">
        <v>75636.044999999998</v>
      </c>
      <c r="DY107" s="43">
        <v>0</v>
      </c>
      <c r="DZ107" s="58">
        <f t="shared" si="36"/>
        <v>151272.09</v>
      </c>
      <c r="EA107" s="45" t="str">
        <f t="shared" si="35"/>
        <v>CORRECTO</v>
      </c>
      <c r="EB107" s="45"/>
      <c r="EC107" s="47"/>
    </row>
    <row r="108" spans="1:133" ht="19.5" customHeight="1" x14ac:dyDescent="0.25">
      <c r="A108" s="48">
        <v>101</v>
      </c>
      <c r="B108" s="24">
        <v>2026</v>
      </c>
      <c r="C108" s="34" t="s">
        <v>62</v>
      </c>
      <c r="D108" s="60" t="s">
        <v>515</v>
      </c>
      <c r="E108" s="60" t="s">
        <v>64</v>
      </c>
      <c r="F108" s="26" t="s">
        <v>646</v>
      </c>
      <c r="G108" s="266" t="s">
        <v>565</v>
      </c>
      <c r="H108" s="180" t="s">
        <v>364</v>
      </c>
      <c r="I108" s="180" t="s">
        <v>358</v>
      </c>
      <c r="J108" s="180" t="s">
        <v>363</v>
      </c>
      <c r="K108" s="184" t="s">
        <v>362</v>
      </c>
      <c r="L108" s="191">
        <v>1701</v>
      </c>
      <c r="M108" s="192" t="s">
        <v>68</v>
      </c>
      <c r="N108" s="193" t="s">
        <v>518</v>
      </c>
      <c r="O108" s="192" t="s">
        <v>65</v>
      </c>
      <c r="P108" s="194" t="s">
        <v>519</v>
      </c>
      <c r="Q108" s="192" t="s">
        <v>65</v>
      </c>
      <c r="R108" s="194" t="s">
        <v>520</v>
      </c>
      <c r="S108" s="32" t="s">
        <v>65</v>
      </c>
      <c r="T108" s="34" t="s">
        <v>586</v>
      </c>
      <c r="U108" s="195" t="s">
        <v>516</v>
      </c>
      <c r="V108" s="196" t="s">
        <v>357</v>
      </c>
      <c r="W108" s="197" t="s">
        <v>352</v>
      </c>
      <c r="X108" s="192" t="s">
        <v>523</v>
      </c>
      <c r="Y108" s="32" t="s">
        <v>553</v>
      </c>
      <c r="Z108" s="37" t="str">
        <f>+IFERROR(VLOOKUP(AA108,LISTAS!$C$2:$D$13,2,0)," ")</f>
        <v>BIENES Y SERVICIOS PARA INVERSIÓN</v>
      </c>
      <c r="AA108" s="38" t="str">
        <f t="shared" si="31"/>
        <v>73</v>
      </c>
      <c r="AB108" s="59">
        <v>730601</v>
      </c>
      <c r="AC108" s="40" t="str">
        <f>+IFERROR(VLOOKUP(AB108,LISTAS!$A$9:$B$217,2,0)," ")</f>
        <v>Consultoria-Asesoria e Investigacion Especializada</v>
      </c>
      <c r="AD108" s="59"/>
      <c r="AE108" s="59"/>
      <c r="AF108" s="61"/>
      <c r="AG108" s="59"/>
      <c r="AH108" s="62"/>
      <c r="AI108" s="59"/>
      <c r="AJ108" s="59"/>
      <c r="AK108" s="59"/>
      <c r="AL108" s="59"/>
      <c r="AM108" s="218">
        <v>1014603.04</v>
      </c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127"/>
      <c r="DG108" s="223">
        <f t="shared" si="32"/>
        <v>1014603.04</v>
      </c>
      <c r="DH108" s="43">
        <f t="shared" si="18"/>
        <v>0</v>
      </c>
      <c r="DI108" s="43">
        <f t="shared" si="19"/>
        <v>0</v>
      </c>
      <c r="DJ108" s="128">
        <f t="shared" si="20"/>
        <v>0</v>
      </c>
      <c r="DK108" s="273">
        <f t="shared" si="21"/>
        <v>0</v>
      </c>
      <c r="DL108" s="130">
        <f t="shared" si="33"/>
        <v>1014603.04</v>
      </c>
      <c r="DM108" s="135">
        <f t="shared" si="25"/>
        <v>0</v>
      </c>
      <c r="DN108" s="130">
        <v>0</v>
      </c>
      <c r="DO108" s="43">
        <v>0</v>
      </c>
      <c r="DP108" s="43">
        <v>0</v>
      </c>
      <c r="DQ108" s="43">
        <f t="shared" si="37"/>
        <v>507301.52</v>
      </c>
      <c r="DR108" s="43">
        <v>0</v>
      </c>
      <c r="DS108" s="43">
        <v>0</v>
      </c>
      <c r="DT108" s="43">
        <v>0</v>
      </c>
      <c r="DU108" s="43">
        <v>0</v>
      </c>
      <c r="DV108" s="43">
        <v>0</v>
      </c>
      <c r="DW108" s="43">
        <v>0</v>
      </c>
      <c r="DX108" s="43">
        <v>507301.52</v>
      </c>
      <c r="DY108" s="43">
        <v>0</v>
      </c>
      <c r="DZ108" s="58">
        <f t="shared" si="36"/>
        <v>1014603.04</v>
      </c>
      <c r="EA108" s="45" t="str">
        <f t="shared" si="35"/>
        <v>CORRECTO</v>
      </c>
      <c r="EB108" s="45"/>
      <c r="EC108" s="47"/>
    </row>
    <row r="109" spans="1:133" ht="19.5" customHeight="1" x14ac:dyDescent="0.25">
      <c r="A109" s="48">
        <v>102</v>
      </c>
      <c r="B109" s="24">
        <v>2026</v>
      </c>
      <c r="C109" s="34" t="s">
        <v>62</v>
      </c>
      <c r="D109" s="60" t="s">
        <v>515</v>
      </c>
      <c r="E109" s="60" t="s">
        <v>64</v>
      </c>
      <c r="F109" s="26" t="s">
        <v>647</v>
      </c>
      <c r="G109" s="266" t="s">
        <v>566</v>
      </c>
      <c r="H109" s="180" t="s">
        <v>364</v>
      </c>
      <c r="I109" s="180" t="s">
        <v>358</v>
      </c>
      <c r="J109" s="180" t="s">
        <v>363</v>
      </c>
      <c r="K109" s="184" t="s">
        <v>362</v>
      </c>
      <c r="L109" s="191">
        <v>1701</v>
      </c>
      <c r="M109" s="192" t="s">
        <v>68</v>
      </c>
      <c r="N109" s="193" t="s">
        <v>518</v>
      </c>
      <c r="O109" s="192" t="s">
        <v>65</v>
      </c>
      <c r="P109" s="194" t="s">
        <v>519</v>
      </c>
      <c r="Q109" s="192" t="s">
        <v>65</v>
      </c>
      <c r="R109" s="194" t="s">
        <v>520</v>
      </c>
      <c r="S109" s="32" t="s">
        <v>65</v>
      </c>
      <c r="T109" s="34" t="s">
        <v>586</v>
      </c>
      <c r="U109" s="195" t="s">
        <v>516</v>
      </c>
      <c r="V109" s="196" t="s">
        <v>357</v>
      </c>
      <c r="W109" s="197" t="s">
        <v>352</v>
      </c>
      <c r="X109" s="192" t="s">
        <v>523</v>
      </c>
      <c r="Y109" s="32" t="s">
        <v>553</v>
      </c>
      <c r="Z109" s="37" t="str">
        <f>+IFERROR(VLOOKUP(AA109,LISTAS!$C$2:$D$13,2,0)," ")</f>
        <v>BIENES Y SERVICIOS PARA INVERSIÓN</v>
      </c>
      <c r="AA109" s="38" t="str">
        <f t="shared" si="31"/>
        <v>73</v>
      </c>
      <c r="AB109" s="59">
        <v>730601</v>
      </c>
      <c r="AC109" s="40" t="str">
        <f>+IFERROR(VLOOKUP(AB109,LISTAS!$A$9:$B$217,2,0)," ")</f>
        <v>Consultoria-Asesoria e Investigacion Especializada</v>
      </c>
      <c r="AD109" s="59"/>
      <c r="AE109" s="59"/>
      <c r="AF109" s="61"/>
      <c r="AG109" s="59"/>
      <c r="AH109" s="62"/>
      <c r="AI109" s="59"/>
      <c r="AJ109" s="59"/>
      <c r="AK109" s="59"/>
      <c r="AL109" s="59"/>
      <c r="AM109" s="218">
        <v>102636</v>
      </c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127"/>
      <c r="DG109" s="223">
        <f t="shared" si="32"/>
        <v>102636</v>
      </c>
      <c r="DH109" s="43">
        <f t="shared" si="18"/>
        <v>0</v>
      </c>
      <c r="DI109" s="43">
        <f t="shared" si="19"/>
        <v>0</v>
      </c>
      <c r="DJ109" s="128">
        <f t="shared" si="20"/>
        <v>0</v>
      </c>
      <c r="DK109" s="273">
        <f t="shared" si="21"/>
        <v>0</v>
      </c>
      <c r="DL109" s="130">
        <f t="shared" si="33"/>
        <v>102636</v>
      </c>
      <c r="DM109" s="135">
        <f t="shared" si="25"/>
        <v>0</v>
      </c>
      <c r="DN109" s="130">
        <v>0</v>
      </c>
      <c r="DO109" s="43">
        <v>0</v>
      </c>
      <c r="DP109" s="43">
        <v>0</v>
      </c>
      <c r="DQ109" s="43">
        <f t="shared" si="37"/>
        <v>51318</v>
      </c>
      <c r="DR109" s="43">
        <v>0</v>
      </c>
      <c r="DS109" s="43">
        <v>0</v>
      </c>
      <c r="DT109" s="43">
        <v>0</v>
      </c>
      <c r="DU109" s="43">
        <v>0</v>
      </c>
      <c r="DV109" s="43">
        <v>0</v>
      </c>
      <c r="DW109" s="43">
        <v>0</v>
      </c>
      <c r="DX109" s="43">
        <v>51318</v>
      </c>
      <c r="DY109" s="43">
        <v>0</v>
      </c>
      <c r="DZ109" s="58">
        <f t="shared" si="36"/>
        <v>102636</v>
      </c>
      <c r="EA109" s="45" t="str">
        <f t="shared" si="35"/>
        <v>CORRECTO</v>
      </c>
      <c r="EB109" s="45"/>
      <c r="EC109" s="47"/>
    </row>
    <row r="110" spans="1:133" ht="19.5" customHeight="1" x14ac:dyDescent="0.25">
      <c r="A110" s="24">
        <v>103</v>
      </c>
      <c r="B110" s="24">
        <v>2026</v>
      </c>
      <c r="C110" s="34" t="s">
        <v>62</v>
      </c>
      <c r="D110" s="60" t="s">
        <v>515</v>
      </c>
      <c r="E110" s="60" t="s">
        <v>64</v>
      </c>
      <c r="F110" s="26" t="s">
        <v>648</v>
      </c>
      <c r="G110" s="270" t="s">
        <v>568</v>
      </c>
      <c r="H110" s="180" t="s">
        <v>364</v>
      </c>
      <c r="I110" s="180" t="s">
        <v>358</v>
      </c>
      <c r="J110" s="180" t="s">
        <v>363</v>
      </c>
      <c r="K110" s="184" t="s">
        <v>362</v>
      </c>
      <c r="L110" s="191">
        <v>1701</v>
      </c>
      <c r="M110" s="192" t="s">
        <v>68</v>
      </c>
      <c r="N110" s="193" t="s">
        <v>518</v>
      </c>
      <c r="O110" s="192" t="s">
        <v>65</v>
      </c>
      <c r="P110" s="194" t="s">
        <v>519</v>
      </c>
      <c r="Q110" s="192" t="s">
        <v>65</v>
      </c>
      <c r="R110" s="194" t="s">
        <v>520</v>
      </c>
      <c r="S110" s="32" t="s">
        <v>65</v>
      </c>
      <c r="T110" s="34" t="s">
        <v>586</v>
      </c>
      <c r="U110" s="195" t="s">
        <v>516</v>
      </c>
      <c r="V110" s="196" t="s">
        <v>357</v>
      </c>
      <c r="W110" s="197" t="s">
        <v>352</v>
      </c>
      <c r="X110" s="192" t="s">
        <v>523</v>
      </c>
      <c r="Y110" s="32" t="s">
        <v>553</v>
      </c>
      <c r="Z110" s="37" t="str">
        <f>+IFERROR(VLOOKUP(AA110,LISTAS!$C$2:$D$13,2,0)," ")</f>
        <v>BIENES Y SERVICIOS PARA INVERSIÓN</v>
      </c>
      <c r="AA110" s="38" t="str">
        <f t="shared" si="31"/>
        <v>73</v>
      </c>
      <c r="AB110" s="59">
        <v>730601</v>
      </c>
      <c r="AC110" s="40" t="str">
        <f>+IFERROR(VLOOKUP(AB110,LISTAS!$A$9:$B$217,2,0)," ")</f>
        <v>Consultoria-Asesoria e Investigacion Especializada</v>
      </c>
      <c r="AD110" s="71"/>
      <c r="AE110" s="71"/>
      <c r="AF110" s="75"/>
      <c r="AG110" s="71"/>
      <c r="AH110" s="76"/>
      <c r="AI110" s="71"/>
      <c r="AJ110" s="71"/>
      <c r="AK110" s="71"/>
      <c r="AL110" s="43"/>
      <c r="AM110" s="222">
        <v>36000</v>
      </c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128"/>
      <c r="DG110" s="223">
        <f t="shared" si="32"/>
        <v>36000</v>
      </c>
      <c r="DH110" s="43">
        <f t="shared" si="18"/>
        <v>0</v>
      </c>
      <c r="DI110" s="43">
        <f t="shared" si="19"/>
        <v>0</v>
      </c>
      <c r="DJ110" s="128">
        <f t="shared" si="20"/>
        <v>0</v>
      </c>
      <c r="DK110" s="273">
        <f t="shared" si="21"/>
        <v>0</v>
      </c>
      <c r="DL110" s="130">
        <f t="shared" si="33"/>
        <v>36000</v>
      </c>
      <c r="DM110" s="135">
        <f t="shared" si="25"/>
        <v>0</v>
      </c>
      <c r="DN110" s="130">
        <v>0</v>
      </c>
      <c r="DO110" s="43">
        <v>0</v>
      </c>
      <c r="DP110" s="43">
        <v>0</v>
      </c>
      <c r="DQ110" s="43">
        <f t="shared" si="37"/>
        <v>18000</v>
      </c>
      <c r="DR110" s="43">
        <v>0</v>
      </c>
      <c r="DS110" s="43">
        <v>0</v>
      </c>
      <c r="DT110" s="43">
        <v>0</v>
      </c>
      <c r="DU110" s="43">
        <v>0</v>
      </c>
      <c r="DV110" s="43">
        <v>0</v>
      </c>
      <c r="DW110" s="43">
        <v>0</v>
      </c>
      <c r="DX110" s="43">
        <v>18000</v>
      </c>
      <c r="DY110" s="43">
        <v>0</v>
      </c>
      <c r="DZ110" s="58">
        <f t="shared" si="36"/>
        <v>36000</v>
      </c>
      <c r="EA110" s="45" t="str">
        <f t="shared" si="35"/>
        <v>CORRECTO</v>
      </c>
      <c r="EB110" s="45"/>
      <c r="EC110" s="47"/>
    </row>
    <row r="111" spans="1:133" ht="19.5" customHeight="1" x14ac:dyDescent="0.25">
      <c r="A111" s="48">
        <v>104</v>
      </c>
      <c r="B111" s="24">
        <v>2026</v>
      </c>
      <c r="C111" s="34" t="s">
        <v>62</v>
      </c>
      <c r="D111" s="60" t="s">
        <v>515</v>
      </c>
      <c r="E111" s="60" t="s">
        <v>64</v>
      </c>
      <c r="F111" s="26" t="s">
        <v>649</v>
      </c>
      <c r="G111" s="266" t="s">
        <v>570</v>
      </c>
      <c r="H111" s="180" t="s">
        <v>364</v>
      </c>
      <c r="I111" s="180" t="s">
        <v>358</v>
      </c>
      <c r="J111" s="180" t="s">
        <v>363</v>
      </c>
      <c r="K111" s="184" t="s">
        <v>362</v>
      </c>
      <c r="L111" s="191">
        <v>1701</v>
      </c>
      <c r="M111" s="192" t="s">
        <v>68</v>
      </c>
      <c r="N111" s="193" t="s">
        <v>518</v>
      </c>
      <c r="O111" s="192" t="s">
        <v>65</v>
      </c>
      <c r="P111" s="194" t="s">
        <v>519</v>
      </c>
      <c r="Q111" s="192" t="s">
        <v>65</v>
      </c>
      <c r="R111" s="194" t="s">
        <v>520</v>
      </c>
      <c r="S111" s="32" t="s">
        <v>65</v>
      </c>
      <c r="T111" s="34" t="s">
        <v>586</v>
      </c>
      <c r="U111" s="195" t="s">
        <v>516</v>
      </c>
      <c r="V111" s="196" t="s">
        <v>357</v>
      </c>
      <c r="W111" s="197" t="s">
        <v>352</v>
      </c>
      <c r="X111" s="192" t="s">
        <v>523</v>
      </c>
      <c r="Y111" s="32" t="s">
        <v>553</v>
      </c>
      <c r="Z111" s="37" t="str">
        <f>+IFERROR(VLOOKUP(AA111,LISTAS!$C$2:$D$13,2,0)," ")</f>
        <v>BIENES Y SERVICIOS PARA INVERSIÓN</v>
      </c>
      <c r="AA111" s="38" t="str">
        <f t="shared" si="31"/>
        <v>73</v>
      </c>
      <c r="AB111" s="59">
        <v>730601</v>
      </c>
      <c r="AC111" s="40" t="str">
        <f>+IFERROR(VLOOKUP(AB111,LISTAS!$A$9:$B$217,2,0)," ")</f>
        <v>Consultoria-Asesoria e Investigacion Especializada</v>
      </c>
      <c r="AD111" s="71"/>
      <c r="AE111" s="59"/>
      <c r="AF111" s="73"/>
      <c r="AG111" s="59"/>
      <c r="AH111" s="62"/>
      <c r="AI111" s="59"/>
      <c r="AJ111" s="59"/>
      <c r="AK111" s="59"/>
      <c r="AL111" s="59"/>
      <c r="AM111" s="218">
        <v>2000</v>
      </c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127"/>
      <c r="DG111" s="223">
        <f t="shared" si="32"/>
        <v>2000</v>
      </c>
      <c r="DH111" s="43">
        <f t="shared" si="18"/>
        <v>0</v>
      </c>
      <c r="DI111" s="43">
        <f t="shared" si="19"/>
        <v>0</v>
      </c>
      <c r="DJ111" s="128">
        <f t="shared" si="20"/>
        <v>0</v>
      </c>
      <c r="DK111" s="273">
        <f t="shared" si="21"/>
        <v>0</v>
      </c>
      <c r="DL111" s="130">
        <f t="shared" si="33"/>
        <v>2000</v>
      </c>
      <c r="DM111" s="135">
        <f t="shared" si="25"/>
        <v>0</v>
      </c>
      <c r="DN111" s="130">
        <v>0</v>
      </c>
      <c r="DO111" s="43">
        <v>0</v>
      </c>
      <c r="DP111" s="43">
        <v>0</v>
      </c>
      <c r="DQ111" s="43">
        <f t="shared" si="37"/>
        <v>1000</v>
      </c>
      <c r="DR111" s="43">
        <v>0</v>
      </c>
      <c r="DS111" s="43">
        <v>0</v>
      </c>
      <c r="DT111" s="43">
        <v>0</v>
      </c>
      <c r="DU111" s="43">
        <v>0</v>
      </c>
      <c r="DV111" s="43">
        <v>0</v>
      </c>
      <c r="DW111" s="43">
        <v>0</v>
      </c>
      <c r="DX111" s="43">
        <v>1000</v>
      </c>
      <c r="DY111" s="43">
        <v>0</v>
      </c>
      <c r="DZ111" s="58">
        <f>SUM(DN111:DY111)</f>
        <v>2000</v>
      </c>
      <c r="EA111" s="45" t="str">
        <f t="shared" si="35"/>
        <v>CORRECTO</v>
      </c>
      <c r="EB111" s="45"/>
      <c r="EC111" s="47"/>
    </row>
    <row r="112" spans="1:133" ht="19.5" customHeight="1" x14ac:dyDescent="0.25">
      <c r="A112" s="48">
        <v>105</v>
      </c>
      <c r="B112" s="24">
        <v>2026</v>
      </c>
      <c r="C112" s="34" t="s">
        <v>62</v>
      </c>
      <c r="D112" s="60" t="s">
        <v>515</v>
      </c>
      <c r="E112" s="60" t="s">
        <v>64</v>
      </c>
      <c r="F112" s="40" t="s">
        <v>650</v>
      </c>
      <c r="G112" s="266" t="s">
        <v>571</v>
      </c>
      <c r="H112" s="180" t="s">
        <v>364</v>
      </c>
      <c r="I112" s="180" t="s">
        <v>358</v>
      </c>
      <c r="J112" s="180" t="s">
        <v>363</v>
      </c>
      <c r="K112" s="184" t="s">
        <v>362</v>
      </c>
      <c r="L112" s="191">
        <v>1701</v>
      </c>
      <c r="M112" s="192" t="s">
        <v>68</v>
      </c>
      <c r="N112" s="193" t="s">
        <v>518</v>
      </c>
      <c r="O112" s="192" t="s">
        <v>65</v>
      </c>
      <c r="P112" s="194" t="s">
        <v>519</v>
      </c>
      <c r="Q112" s="192" t="s">
        <v>65</v>
      </c>
      <c r="R112" s="194" t="s">
        <v>520</v>
      </c>
      <c r="S112" s="32" t="s">
        <v>65</v>
      </c>
      <c r="T112" s="34" t="s">
        <v>586</v>
      </c>
      <c r="U112" s="195" t="s">
        <v>516</v>
      </c>
      <c r="V112" s="196" t="s">
        <v>357</v>
      </c>
      <c r="W112" s="197" t="s">
        <v>352</v>
      </c>
      <c r="X112" s="192" t="s">
        <v>523</v>
      </c>
      <c r="Y112" s="32" t="s">
        <v>553</v>
      </c>
      <c r="Z112" s="37" t="str">
        <f>+IFERROR(VLOOKUP(AA112,LISTAS!$C$2:$D$13,2,0)," ")</f>
        <v>BIENES Y SERVICIOS PARA INVERSIÓN</v>
      </c>
      <c r="AA112" s="38" t="str">
        <f t="shared" si="31"/>
        <v>73</v>
      </c>
      <c r="AB112" s="59">
        <v>730601</v>
      </c>
      <c r="AC112" s="40" t="str">
        <f>+IFERROR(VLOOKUP(AB112,LISTAS!$A$9:$B$217,2,0)," ")</f>
        <v>Consultoria-Asesoria e Investigacion Especializada</v>
      </c>
      <c r="AD112" s="59"/>
      <c r="AE112" s="59"/>
      <c r="AF112" s="61"/>
      <c r="AG112" s="66"/>
      <c r="AH112" s="68"/>
      <c r="AI112" s="59"/>
      <c r="AJ112" s="59"/>
      <c r="AK112" s="59"/>
      <c r="AL112" s="59"/>
      <c r="AM112" s="218">
        <v>14000</v>
      </c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127"/>
      <c r="DG112" s="223">
        <f t="shared" si="32"/>
        <v>14000</v>
      </c>
      <c r="DH112" s="43">
        <f t="shared" si="18"/>
        <v>0</v>
      </c>
      <c r="DI112" s="43">
        <f t="shared" si="19"/>
        <v>0</v>
      </c>
      <c r="DJ112" s="128">
        <f t="shared" si="20"/>
        <v>0</v>
      </c>
      <c r="DK112" s="273">
        <f t="shared" si="21"/>
        <v>0</v>
      </c>
      <c r="DL112" s="130">
        <f t="shared" si="33"/>
        <v>14000</v>
      </c>
      <c r="DM112" s="135">
        <f t="shared" si="25"/>
        <v>0</v>
      </c>
      <c r="DN112" s="130">
        <v>0</v>
      </c>
      <c r="DO112" s="43">
        <v>0</v>
      </c>
      <c r="DP112" s="43">
        <v>0</v>
      </c>
      <c r="DQ112" s="43">
        <f t="shared" si="37"/>
        <v>7000</v>
      </c>
      <c r="DR112" s="43">
        <v>0</v>
      </c>
      <c r="DS112" s="43">
        <v>0</v>
      </c>
      <c r="DT112" s="43">
        <v>0</v>
      </c>
      <c r="DU112" s="43">
        <v>0</v>
      </c>
      <c r="DV112" s="43">
        <v>0</v>
      </c>
      <c r="DW112" s="43">
        <v>0</v>
      </c>
      <c r="DX112" s="43">
        <v>7000</v>
      </c>
      <c r="DY112" s="43">
        <v>0</v>
      </c>
      <c r="DZ112" s="58">
        <f>SUM(DN112:DY112)</f>
        <v>14000</v>
      </c>
      <c r="EA112" s="45" t="str">
        <f t="shared" si="35"/>
        <v>CORRECTO</v>
      </c>
      <c r="EB112" s="45"/>
      <c r="EC112" s="47"/>
    </row>
    <row r="113" spans="1:133" ht="19.5" customHeight="1" x14ac:dyDescent="0.25">
      <c r="A113" s="24">
        <v>106</v>
      </c>
      <c r="B113" s="24">
        <v>2026</v>
      </c>
      <c r="C113" s="34" t="s">
        <v>62</v>
      </c>
      <c r="D113" s="60" t="s">
        <v>515</v>
      </c>
      <c r="E113" s="60" t="s">
        <v>64</v>
      </c>
      <c r="F113" s="26" t="s">
        <v>651</v>
      </c>
      <c r="G113" s="266" t="s">
        <v>572</v>
      </c>
      <c r="H113" s="180" t="s">
        <v>364</v>
      </c>
      <c r="I113" s="180" t="s">
        <v>358</v>
      </c>
      <c r="J113" s="180" t="s">
        <v>363</v>
      </c>
      <c r="K113" s="184" t="s">
        <v>362</v>
      </c>
      <c r="L113" s="191">
        <v>1701</v>
      </c>
      <c r="M113" s="192" t="s">
        <v>68</v>
      </c>
      <c r="N113" s="193" t="s">
        <v>518</v>
      </c>
      <c r="O113" s="192" t="s">
        <v>65</v>
      </c>
      <c r="P113" s="194" t="s">
        <v>519</v>
      </c>
      <c r="Q113" s="192" t="s">
        <v>65</v>
      </c>
      <c r="R113" s="194" t="s">
        <v>520</v>
      </c>
      <c r="S113" s="32" t="s">
        <v>65</v>
      </c>
      <c r="T113" s="34" t="s">
        <v>586</v>
      </c>
      <c r="U113" s="195" t="s">
        <v>516</v>
      </c>
      <c r="V113" s="196" t="s">
        <v>357</v>
      </c>
      <c r="W113" s="197" t="s">
        <v>352</v>
      </c>
      <c r="X113" s="192" t="s">
        <v>523</v>
      </c>
      <c r="Y113" s="32" t="s">
        <v>553</v>
      </c>
      <c r="Z113" s="37" t="str">
        <f>+IFERROR(VLOOKUP(AA113,LISTAS!$C$2:$D$13,2,0)," ")</f>
        <v>BIENES Y SERVICIOS PARA INVERSIÓN</v>
      </c>
      <c r="AA113" s="38" t="str">
        <f t="shared" si="31"/>
        <v>73</v>
      </c>
      <c r="AB113" s="59">
        <v>730601</v>
      </c>
      <c r="AC113" s="40" t="str">
        <f>+IFERROR(VLOOKUP(AB113,LISTAS!$A$9:$B$217,2,0)," ")</f>
        <v>Consultoria-Asesoria e Investigacion Especializada</v>
      </c>
      <c r="AD113" s="59"/>
      <c r="AE113" s="59"/>
      <c r="AF113" s="61"/>
      <c r="AG113" s="59"/>
      <c r="AH113" s="62"/>
      <c r="AI113" s="59"/>
      <c r="AJ113" s="59"/>
      <c r="AK113" s="59"/>
      <c r="AL113" s="59"/>
      <c r="AM113" s="218">
        <v>30000</v>
      </c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127"/>
      <c r="DG113" s="223">
        <f t="shared" si="32"/>
        <v>30000</v>
      </c>
      <c r="DH113" s="43">
        <f t="shared" si="18"/>
        <v>0</v>
      </c>
      <c r="DI113" s="43">
        <f t="shared" si="19"/>
        <v>0</v>
      </c>
      <c r="DJ113" s="128">
        <f t="shared" si="20"/>
        <v>0</v>
      </c>
      <c r="DK113" s="273">
        <f t="shared" si="21"/>
        <v>0</v>
      </c>
      <c r="DL113" s="130">
        <f t="shared" si="33"/>
        <v>30000</v>
      </c>
      <c r="DM113" s="135">
        <f t="shared" si="25"/>
        <v>0</v>
      </c>
      <c r="DN113" s="130">
        <v>0</v>
      </c>
      <c r="DO113" s="43">
        <v>0</v>
      </c>
      <c r="DP113" s="43">
        <v>0</v>
      </c>
      <c r="DQ113" s="43">
        <f t="shared" si="37"/>
        <v>15000</v>
      </c>
      <c r="DR113" s="43">
        <v>0</v>
      </c>
      <c r="DS113" s="43">
        <v>0</v>
      </c>
      <c r="DT113" s="43">
        <v>0</v>
      </c>
      <c r="DU113" s="43">
        <v>0</v>
      </c>
      <c r="DV113" s="43">
        <v>0</v>
      </c>
      <c r="DW113" s="43">
        <v>0</v>
      </c>
      <c r="DX113" s="43">
        <v>15000</v>
      </c>
      <c r="DY113" s="43">
        <v>0</v>
      </c>
      <c r="DZ113" s="58">
        <f t="shared" si="36"/>
        <v>30000</v>
      </c>
      <c r="EA113" s="45" t="str">
        <f t="shared" si="35"/>
        <v>CORRECTO</v>
      </c>
      <c r="EB113" s="45"/>
      <c r="EC113" s="47"/>
    </row>
    <row r="114" spans="1:133" ht="19.5" customHeight="1" x14ac:dyDescent="0.25">
      <c r="A114" s="48">
        <v>107</v>
      </c>
      <c r="B114" s="24">
        <v>2026</v>
      </c>
      <c r="C114" s="34" t="s">
        <v>62</v>
      </c>
      <c r="D114" s="60" t="s">
        <v>515</v>
      </c>
      <c r="E114" s="60" t="s">
        <v>64</v>
      </c>
      <c r="F114" s="26" t="s">
        <v>652</v>
      </c>
      <c r="G114" s="266" t="s">
        <v>567</v>
      </c>
      <c r="H114" s="180" t="s">
        <v>364</v>
      </c>
      <c r="I114" s="180" t="s">
        <v>358</v>
      </c>
      <c r="J114" s="180" t="s">
        <v>363</v>
      </c>
      <c r="K114" s="184" t="s">
        <v>362</v>
      </c>
      <c r="L114" s="191">
        <v>1701</v>
      </c>
      <c r="M114" s="192" t="s">
        <v>68</v>
      </c>
      <c r="N114" s="193" t="s">
        <v>518</v>
      </c>
      <c r="O114" s="192" t="s">
        <v>65</v>
      </c>
      <c r="P114" s="194" t="s">
        <v>519</v>
      </c>
      <c r="Q114" s="192" t="s">
        <v>65</v>
      </c>
      <c r="R114" s="194" t="s">
        <v>520</v>
      </c>
      <c r="S114" s="192" t="s">
        <v>67</v>
      </c>
      <c r="T114" s="34" t="s">
        <v>522</v>
      </c>
      <c r="U114" s="195" t="s">
        <v>516</v>
      </c>
      <c r="V114" s="196" t="s">
        <v>357</v>
      </c>
      <c r="W114" s="197" t="s">
        <v>352</v>
      </c>
      <c r="X114" s="192" t="s">
        <v>523</v>
      </c>
      <c r="Y114" s="32" t="s">
        <v>553</v>
      </c>
      <c r="Z114" s="37" t="str">
        <f>+IFERROR(VLOOKUP(AA114,LISTAS!$C$2:$D$13,2,0)," ")</f>
        <v>BIENES Y SERVICIOS PARA INVERSIÓN</v>
      </c>
      <c r="AA114" s="38" t="str">
        <f t="shared" si="31"/>
        <v>73</v>
      </c>
      <c r="AB114" s="39">
        <v>730702</v>
      </c>
      <c r="AC114" s="40" t="str">
        <f>+IFERROR(VLOOKUP(AB114,LISTAS!$A$9:$B$217,2,0)," ")</f>
        <v>Arrendamiento y Licencias de Uso de Paquetes Informaticos</v>
      </c>
      <c r="AD114" s="40"/>
      <c r="AE114" s="26"/>
      <c r="AF114" s="77"/>
      <c r="AG114" s="40"/>
      <c r="AH114" s="78"/>
      <c r="AI114" s="26"/>
      <c r="AJ114" s="26"/>
      <c r="AK114" s="40"/>
      <c r="AL114" s="26"/>
      <c r="AM114" s="218">
        <v>100000</v>
      </c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52"/>
      <c r="DG114" s="223">
        <f t="shared" si="32"/>
        <v>100000</v>
      </c>
      <c r="DH114" s="43">
        <f t="shared" si="18"/>
        <v>0</v>
      </c>
      <c r="DI114" s="43">
        <f t="shared" si="19"/>
        <v>0</v>
      </c>
      <c r="DJ114" s="128">
        <f t="shared" si="20"/>
        <v>0</v>
      </c>
      <c r="DK114" s="273">
        <f t="shared" si="21"/>
        <v>0</v>
      </c>
      <c r="DL114" s="130">
        <f t="shared" si="33"/>
        <v>100000</v>
      </c>
      <c r="DM114" s="135">
        <f t="shared" si="25"/>
        <v>0</v>
      </c>
      <c r="DN114" s="130">
        <v>0</v>
      </c>
      <c r="DO114" s="43">
        <v>0</v>
      </c>
      <c r="DP114" s="43">
        <v>0</v>
      </c>
      <c r="DQ114" s="43">
        <v>50000</v>
      </c>
      <c r="DR114" s="43">
        <v>0</v>
      </c>
      <c r="DS114" s="43">
        <v>0</v>
      </c>
      <c r="DT114" s="43">
        <v>0</v>
      </c>
      <c r="DU114" s="43">
        <v>0</v>
      </c>
      <c r="DV114" s="43">
        <v>0</v>
      </c>
      <c r="DW114" s="43">
        <v>0</v>
      </c>
      <c r="DX114" s="43">
        <v>50000</v>
      </c>
      <c r="DY114" s="43">
        <v>0</v>
      </c>
      <c r="DZ114" s="58">
        <f t="shared" si="36"/>
        <v>100000</v>
      </c>
      <c r="EA114" s="45" t="str">
        <f t="shared" si="35"/>
        <v>CORRECTO</v>
      </c>
      <c r="EB114" s="45"/>
      <c r="EC114" s="47"/>
    </row>
    <row r="115" spans="1:133" ht="19.5" customHeight="1" x14ac:dyDescent="0.25">
      <c r="A115" s="48">
        <v>108</v>
      </c>
      <c r="B115" s="24">
        <v>2026</v>
      </c>
      <c r="C115" s="34" t="s">
        <v>62</v>
      </c>
      <c r="D115" s="60" t="s">
        <v>515</v>
      </c>
      <c r="E115" s="60" t="s">
        <v>64</v>
      </c>
      <c r="F115" s="40" t="s">
        <v>653</v>
      </c>
      <c r="G115" s="266" t="s">
        <v>569</v>
      </c>
      <c r="H115" s="180" t="s">
        <v>364</v>
      </c>
      <c r="I115" s="180" t="s">
        <v>358</v>
      </c>
      <c r="J115" s="180" t="s">
        <v>363</v>
      </c>
      <c r="K115" s="184" t="s">
        <v>362</v>
      </c>
      <c r="L115" s="191">
        <v>1701</v>
      </c>
      <c r="M115" s="192" t="s">
        <v>68</v>
      </c>
      <c r="N115" s="193" t="s">
        <v>518</v>
      </c>
      <c r="O115" s="192" t="s">
        <v>65</v>
      </c>
      <c r="P115" s="194" t="s">
        <v>519</v>
      </c>
      <c r="Q115" s="192" t="s">
        <v>65</v>
      </c>
      <c r="R115" s="194" t="s">
        <v>520</v>
      </c>
      <c r="S115" s="192" t="s">
        <v>67</v>
      </c>
      <c r="T115" s="34" t="s">
        <v>522</v>
      </c>
      <c r="U115" s="195" t="s">
        <v>516</v>
      </c>
      <c r="V115" s="196" t="s">
        <v>357</v>
      </c>
      <c r="W115" s="197" t="s">
        <v>352</v>
      </c>
      <c r="X115" s="192" t="s">
        <v>523</v>
      </c>
      <c r="Y115" s="32" t="s">
        <v>553</v>
      </c>
      <c r="Z115" s="37" t="str">
        <f>+IFERROR(VLOOKUP(AA115,LISTAS!$C$2:$D$13,2,0)," ")</f>
        <v>BIENES Y SERVICIOS PARA INVERSIÓN</v>
      </c>
      <c r="AA115" s="38" t="str">
        <f t="shared" si="31"/>
        <v>73</v>
      </c>
      <c r="AB115" s="39">
        <v>730702</v>
      </c>
      <c r="AC115" s="40" t="str">
        <f>+IFERROR(VLOOKUP(AB115,LISTAS!$A$9:$B$217,2,0)," ")</f>
        <v>Arrendamiento y Licencias de Uso de Paquetes Informaticos</v>
      </c>
      <c r="AD115" s="40"/>
      <c r="AE115" s="40"/>
      <c r="AF115" s="77"/>
      <c r="AG115" s="40"/>
      <c r="AH115" s="79"/>
      <c r="AI115" s="40"/>
      <c r="AJ115" s="40"/>
      <c r="AK115" s="40"/>
      <c r="AL115" s="26"/>
      <c r="AM115" s="218">
        <v>30000</v>
      </c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52"/>
      <c r="DG115" s="223">
        <f t="shared" si="32"/>
        <v>30000</v>
      </c>
      <c r="DH115" s="43">
        <f t="shared" si="18"/>
        <v>0</v>
      </c>
      <c r="DI115" s="43">
        <f t="shared" si="19"/>
        <v>0</v>
      </c>
      <c r="DJ115" s="128">
        <f t="shared" si="20"/>
        <v>0</v>
      </c>
      <c r="DK115" s="273">
        <f t="shared" si="21"/>
        <v>0</v>
      </c>
      <c r="DL115" s="130">
        <f t="shared" si="33"/>
        <v>30000</v>
      </c>
      <c r="DM115" s="135">
        <f t="shared" si="25"/>
        <v>0</v>
      </c>
      <c r="DN115" s="130">
        <v>0</v>
      </c>
      <c r="DO115" s="43">
        <v>0</v>
      </c>
      <c r="DP115" s="43">
        <v>0</v>
      </c>
      <c r="DQ115" s="43">
        <v>15000</v>
      </c>
      <c r="DR115" s="43">
        <v>0</v>
      </c>
      <c r="DS115" s="43">
        <v>0</v>
      </c>
      <c r="DT115" s="43">
        <v>0</v>
      </c>
      <c r="DU115" s="43">
        <v>0</v>
      </c>
      <c r="DV115" s="43">
        <v>0</v>
      </c>
      <c r="DW115" s="43">
        <v>0</v>
      </c>
      <c r="DX115" s="43">
        <v>15000</v>
      </c>
      <c r="DY115" s="43">
        <v>0</v>
      </c>
      <c r="DZ115" s="58">
        <f>SUM(DN115:DY115)</f>
        <v>30000</v>
      </c>
      <c r="EA115" s="45" t="str">
        <f t="shared" si="35"/>
        <v>CORRECTO</v>
      </c>
      <c r="EB115" s="45"/>
      <c r="EC115" s="47"/>
    </row>
    <row r="116" spans="1:133" ht="19.5" customHeight="1" x14ac:dyDescent="0.25">
      <c r="A116" s="24">
        <v>109</v>
      </c>
      <c r="B116" s="24">
        <v>2026</v>
      </c>
      <c r="C116" s="34" t="s">
        <v>62</v>
      </c>
      <c r="D116" s="60" t="s">
        <v>515</v>
      </c>
      <c r="E116" s="60" t="s">
        <v>64</v>
      </c>
      <c r="F116" s="40" t="s">
        <v>654</v>
      </c>
      <c r="G116" s="266" t="s">
        <v>573</v>
      </c>
      <c r="H116" s="180" t="s">
        <v>364</v>
      </c>
      <c r="I116" s="180" t="s">
        <v>358</v>
      </c>
      <c r="J116" s="180" t="s">
        <v>363</v>
      </c>
      <c r="K116" s="184" t="s">
        <v>362</v>
      </c>
      <c r="L116" s="191">
        <v>1701</v>
      </c>
      <c r="M116" s="192" t="s">
        <v>68</v>
      </c>
      <c r="N116" s="193" t="s">
        <v>518</v>
      </c>
      <c r="O116" s="192" t="s">
        <v>65</v>
      </c>
      <c r="P116" s="194" t="s">
        <v>519</v>
      </c>
      <c r="Q116" s="192" t="s">
        <v>65</v>
      </c>
      <c r="R116" s="194" t="s">
        <v>520</v>
      </c>
      <c r="S116" s="192" t="s">
        <v>67</v>
      </c>
      <c r="T116" s="34" t="s">
        <v>522</v>
      </c>
      <c r="U116" s="195" t="s">
        <v>516</v>
      </c>
      <c r="V116" s="196" t="s">
        <v>357</v>
      </c>
      <c r="W116" s="197" t="s">
        <v>352</v>
      </c>
      <c r="X116" s="192" t="s">
        <v>523</v>
      </c>
      <c r="Y116" s="32" t="s">
        <v>553</v>
      </c>
      <c r="Z116" s="37" t="str">
        <f>+IFERROR(VLOOKUP(AA116,LISTAS!$C$2:$D$13,2,0)," ")</f>
        <v>BIENES Y SERVICIOS PARA INVERSIÓN</v>
      </c>
      <c r="AA116" s="38" t="str">
        <f t="shared" si="31"/>
        <v>73</v>
      </c>
      <c r="AB116" s="39">
        <v>730702</v>
      </c>
      <c r="AC116" s="40" t="str">
        <f>+IFERROR(VLOOKUP(AB116,LISTAS!$A$9:$B$217,2,0)," ")</f>
        <v>Arrendamiento y Licencias de Uso de Paquetes Informaticos</v>
      </c>
      <c r="AD116" s="40"/>
      <c r="AE116" s="40"/>
      <c r="AF116" s="77"/>
      <c r="AG116" s="40"/>
      <c r="AH116" s="79"/>
      <c r="AI116" s="40"/>
      <c r="AJ116" s="40"/>
      <c r="AK116" s="40"/>
      <c r="AL116" s="26"/>
      <c r="AM116" s="218">
        <v>121960.9</v>
      </c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52"/>
      <c r="DG116" s="223">
        <f t="shared" si="32"/>
        <v>121960.9</v>
      </c>
      <c r="DH116" s="43">
        <f t="shared" si="18"/>
        <v>0</v>
      </c>
      <c r="DI116" s="43">
        <f t="shared" si="19"/>
        <v>0</v>
      </c>
      <c r="DJ116" s="128">
        <f t="shared" si="20"/>
        <v>0</v>
      </c>
      <c r="DK116" s="273">
        <f t="shared" si="21"/>
        <v>0</v>
      </c>
      <c r="DL116" s="130">
        <f t="shared" si="33"/>
        <v>121960.9</v>
      </c>
      <c r="DM116" s="135">
        <f t="shared" si="25"/>
        <v>0</v>
      </c>
      <c r="DN116" s="130">
        <v>0</v>
      </c>
      <c r="DO116" s="43">
        <v>0</v>
      </c>
      <c r="DP116" s="43">
        <v>0</v>
      </c>
      <c r="DQ116" s="43">
        <v>60980.45</v>
      </c>
      <c r="DR116" s="43">
        <v>0</v>
      </c>
      <c r="DS116" s="43">
        <v>0</v>
      </c>
      <c r="DT116" s="43">
        <v>0</v>
      </c>
      <c r="DU116" s="43">
        <v>0</v>
      </c>
      <c r="DV116" s="43">
        <v>0</v>
      </c>
      <c r="DW116" s="43">
        <v>0</v>
      </c>
      <c r="DX116" s="43">
        <v>60980.45</v>
      </c>
      <c r="DY116" s="43">
        <v>0</v>
      </c>
      <c r="DZ116" s="58">
        <f>SUM(DN116:DY116)</f>
        <v>121960.9</v>
      </c>
      <c r="EA116" s="45" t="str">
        <f t="shared" si="35"/>
        <v>CORRECTO</v>
      </c>
      <c r="EB116" s="45"/>
      <c r="EC116" s="47"/>
    </row>
    <row r="117" spans="1:133" ht="19.5" customHeight="1" x14ac:dyDescent="0.25">
      <c r="A117" s="48">
        <v>110</v>
      </c>
      <c r="B117" s="24">
        <v>2026</v>
      </c>
      <c r="C117" s="34" t="s">
        <v>62</v>
      </c>
      <c r="D117" s="60" t="s">
        <v>515</v>
      </c>
      <c r="E117" s="60" t="s">
        <v>64</v>
      </c>
      <c r="F117" s="40" t="s">
        <v>655</v>
      </c>
      <c r="G117" s="271" t="s">
        <v>525</v>
      </c>
      <c r="H117" s="180" t="s">
        <v>364</v>
      </c>
      <c r="I117" s="180" t="s">
        <v>358</v>
      </c>
      <c r="J117" s="180" t="s">
        <v>363</v>
      </c>
      <c r="K117" s="184" t="s">
        <v>362</v>
      </c>
      <c r="L117" s="191">
        <v>1701</v>
      </c>
      <c r="M117" s="192" t="s">
        <v>68</v>
      </c>
      <c r="N117" s="193" t="s">
        <v>518</v>
      </c>
      <c r="O117" s="192" t="s">
        <v>65</v>
      </c>
      <c r="P117" s="194" t="s">
        <v>519</v>
      </c>
      <c r="Q117" s="192" t="s">
        <v>65</v>
      </c>
      <c r="R117" s="194" t="s">
        <v>520</v>
      </c>
      <c r="S117" s="192" t="s">
        <v>67</v>
      </c>
      <c r="T117" s="34" t="s">
        <v>522</v>
      </c>
      <c r="U117" s="195" t="s">
        <v>516</v>
      </c>
      <c r="V117" s="196" t="s">
        <v>357</v>
      </c>
      <c r="W117" s="197" t="s">
        <v>352</v>
      </c>
      <c r="X117" s="192" t="s">
        <v>523</v>
      </c>
      <c r="Y117" s="32" t="s">
        <v>553</v>
      </c>
      <c r="Z117" s="37" t="str">
        <f>+IFERROR(VLOOKUP(AA117,LISTAS!$C$2:$D$13,2,0)," ")</f>
        <v>BIENES Y SERVICIOS PARA INVERSIÓN</v>
      </c>
      <c r="AA117" s="38" t="str">
        <f t="shared" ref="AA117" si="38">+MID(AB117,1,2)</f>
        <v>73</v>
      </c>
      <c r="AB117" s="39">
        <v>730702</v>
      </c>
      <c r="AC117" s="40" t="str">
        <f>+IFERROR(VLOOKUP(AB117,LISTAS!$A$9:$B$217,2,0)," ")</f>
        <v>Arrendamiento y Licencias de Uso de Paquetes Informaticos</v>
      </c>
      <c r="AD117" s="40"/>
      <c r="AE117" s="40"/>
      <c r="AF117" s="80"/>
      <c r="AG117" s="40"/>
      <c r="AH117" s="81"/>
      <c r="AI117" s="40"/>
      <c r="AJ117" s="40"/>
      <c r="AK117" s="40"/>
      <c r="AL117" s="26"/>
      <c r="AM117" s="218">
        <v>90525.34</v>
      </c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52"/>
      <c r="DG117" s="223">
        <f t="shared" si="32"/>
        <v>90525.34</v>
      </c>
      <c r="DH117" s="43">
        <f t="shared" si="18"/>
        <v>0</v>
      </c>
      <c r="DI117" s="43">
        <f t="shared" si="19"/>
        <v>0</v>
      </c>
      <c r="DJ117" s="128">
        <f t="shared" si="20"/>
        <v>0</v>
      </c>
      <c r="DK117" s="273">
        <f t="shared" si="21"/>
        <v>0</v>
      </c>
      <c r="DL117" s="130">
        <f t="shared" si="33"/>
        <v>90525.34</v>
      </c>
      <c r="DM117" s="135">
        <f t="shared" si="25"/>
        <v>0</v>
      </c>
      <c r="DN117" s="130">
        <v>0</v>
      </c>
      <c r="DO117" s="43">
        <v>0</v>
      </c>
      <c r="DP117" s="43">
        <v>0</v>
      </c>
      <c r="DQ117" s="43">
        <v>45262.67</v>
      </c>
      <c r="DR117" s="43">
        <v>0</v>
      </c>
      <c r="DS117" s="43">
        <v>0</v>
      </c>
      <c r="DT117" s="43">
        <v>0</v>
      </c>
      <c r="DU117" s="43">
        <v>0</v>
      </c>
      <c r="DV117" s="43">
        <v>0</v>
      </c>
      <c r="DW117" s="43">
        <v>0</v>
      </c>
      <c r="DX117" s="43">
        <v>45262.67</v>
      </c>
      <c r="DY117" s="43">
        <v>0</v>
      </c>
      <c r="DZ117" s="58">
        <f t="shared" si="36"/>
        <v>90525.34</v>
      </c>
      <c r="EA117" s="45" t="str">
        <f t="shared" si="35"/>
        <v>CORRECTO</v>
      </c>
      <c r="EB117" s="45"/>
      <c r="EC117" s="47"/>
    </row>
    <row r="118" spans="1:133" ht="19.5" customHeight="1" x14ac:dyDescent="0.25">
      <c r="A118" s="48">
        <v>111</v>
      </c>
      <c r="B118" s="24">
        <v>2026</v>
      </c>
      <c r="C118" s="34" t="s">
        <v>62</v>
      </c>
      <c r="D118" s="60" t="s">
        <v>515</v>
      </c>
      <c r="E118" s="60" t="s">
        <v>64</v>
      </c>
      <c r="F118" s="26" t="s">
        <v>656</v>
      </c>
      <c r="G118" s="266" t="s">
        <v>574</v>
      </c>
      <c r="H118" s="180" t="s">
        <v>364</v>
      </c>
      <c r="I118" s="180" t="s">
        <v>358</v>
      </c>
      <c r="J118" s="180" t="s">
        <v>363</v>
      </c>
      <c r="K118" s="184" t="s">
        <v>362</v>
      </c>
      <c r="L118" s="191">
        <v>1701</v>
      </c>
      <c r="M118" s="192" t="s">
        <v>68</v>
      </c>
      <c r="N118" s="193" t="s">
        <v>518</v>
      </c>
      <c r="O118" s="192" t="s">
        <v>65</v>
      </c>
      <c r="P118" s="194" t="s">
        <v>519</v>
      </c>
      <c r="Q118" s="192" t="s">
        <v>66</v>
      </c>
      <c r="R118" s="194" t="s">
        <v>526</v>
      </c>
      <c r="S118" s="192" t="s">
        <v>65</v>
      </c>
      <c r="T118" s="181" t="s">
        <v>527</v>
      </c>
      <c r="U118" s="195" t="s">
        <v>516</v>
      </c>
      <c r="V118" s="196" t="s">
        <v>357</v>
      </c>
      <c r="W118" s="197" t="s">
        <v>352</v>
      </c>
      <c r="X118" s="192" t="s">
        <v>523</v>
      </c>
      <c r="Y118" s="32" t="s">
        <v>553</v>
      </c>
      <c r="Z118" s="37" t="str">
        <f>+IFERROR(VLOOKUP(AA118,LISTAS!$C$2:$D$13,2,0)," ")</f>
        <v>BIENES Y SERVICIOS PARA INVERSIÓN</v>
      </c>
      <c r="AA118" s="38" t="str">
        <f t="shared" si="31"/>
        <v>73</v>
      </c>
      <c r="AB118" s="59">
        <v>730601</v>
      </c>
      <c r="AC118" s="40" t="str">
        <f>+IFERROR(VLOOKUP(AB118,LISTAS!$A$9:$B$217,2,0)," ")</f>
        <v>Consultoria-Asesoria e Investigacion Especializada</v>
      </c>
      <c r="AD118" s="40"/>
      <c r="AE118" s="26"/>
      <c r="AF118" s="82"/>
      <c r="AG118" s="40"/>
      <c r="AH118" s="83"/>
      <c r="AI118" s="26"/>
      <c r="AJ118" s="26"/>
      <c r="AK118" s="26"/>
      <c r="AL118" s="26"/>
      <c r="AM118" s="218">
        <v>30000</v>
      </c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52"/>
      <c r="DG118" s="223">
        <f t="shared" si="32"/>
        <v>30000</v>
      </c>
      <c r="DH118" s="43">
        <f t="shared" si="18"/>
        <v>0</v>
      </c>
      <c r="DI118" s="43">
        <f t="shared" si="19"/>
        <v>0</v>
      </c>
      <c r="DJ118" s="128">
        <f t="shared" si="20"/>
        <v>0</v>
      </c>
      <c r="DK118" s="273">
        <f t="shared" si="21"/>
        <v>0</v>
      </c>
      <c r="DL118" s="130">
        <f t="shared" si="33"/>
        <v>30000</v>
      </c>
      <c r="DM118" s="135">
        <f t="shared" si="25"/>
        <v>0</v>
      </c>
      <c r="DN118" s="130">
        <v>0</v>
      </c>
      <c r="DO118" s="43">
        <v>0</v>
      </c>
      <c r="DP118" s="43">
        <v>0</v>
      </c>
      <c r="DQ118" s="43">
        <v>15000</v>
      </c>
      <c r="DR118" s="43">
        <v>0</v>
      </c>
      <c r="DS118" s="43">
        <v>0</v>
      </c>
      <c r="DT118" s="43">
        <v>0</v>
      </c>
      <c r="DU118" s="43">
        <v>0</v>
      </c>
      <c r="DV118" s="43">
        <v>0</v>
      </c>
      <c r="DW118" s="43">
        <v>0</v>
      </c>
      <c r="DX118" s="43">
        <v>15000</v>
      </c>
      <c r="DY118" s="43">
        <v>0</v>
      </c>
      <c r="DZ118" s="58">
        <f t="shared" si="36"/>
        <v>30000</v>
      </c>
      <c r="EA118" s="45" t="str">
        <f t="shared" si="35"/>
        <v>CORRECTO</v>
      </c>
      <c r="EB118" s="45"/>
      <c r="EC118" s="47"/>
    </row>
    <row r="119" spans="1:133" ht="19.5" customHeight="1" x14ac:dyDescent="0.25">
      <c r="A119" s="24">
        <v>112</v>
      </c>
      <c r="B119" s="24">
        <v>2026</v>
      </c>
      <c r="C119" s="34" t="s">
        <v>62</v>
      </c>
      <c r="D119" s="60" t="s">
        <v>515</v>
      </c>
      <c r="E119" s="60" t="s">
        <v>64</v>
      </c>
      <c r="F119" s="26" t="s">
        <v>657</v>
      </c>
      <c r="G119" s="266" t="s">
        <v>575</v>
      </c>
      <c r="H119" s="180" t="s">
        <v>364</v>
      </c>
      <c r="I119" s="180" t="s">
        <v>358</v>
      </c>
      <c r="J119" s="180" t="s">
        <v>363</v>
      </c>
      <c r="K119" s="184" t="s">
        <v>362</v>
      </c>
      <c r="L119" s="191">
        <v>1701</v>
      </c>
      <c r="M119" s="192" t="s">
        <v>68</v>
      </c>
      <c r="N119" s="193" t="s">
        <v>518</v>
      </c>
      <c r="O119" s="192" t="s">
        <v>65</v>
      </c>
      <c r="P119" s="194" t="s">
        <v>519</v>
      </c>
      <c r="Q119" s="192" t="s">
        <v>66</v>
      </c>
      <c r="R119" s="194" t="s">
        <v>526</v>
      </c>
      <c r="S119" s="192" t="s">
        <v>65</v>
      </c>
      <c r="T119" s="181" t="s">
        <v>527</v>
      </c>
      <c r="U119" s="195" t="s">
        <v>516</v>
      </c>
      <c r="V119" s="196" t="s">
        <v>357</v>
      </c>
      <c r="W119" s="197" t="s">
        <v>352</v>
      </c>
      <c r="X119" s="192" t="s">
        <v>523</v>
      </c>
      <c r="Y119" s="32" t="s">
        <v>553</v>
      </c>
      <c r="Z119" s="37" t="str">
        <f>+IFERROR(VLOOKUP(AA119,LISTAS!$C$2:$D$13,2,0)," ")</f>
        <v>BIENES Y SERVICIOS PARA INVERSIÓN</v>
      </c>
      <c r="AA119" s="38" t="str">
        <f t="shared" ref="AA119:AA121" si="39">+MID(AB119,1,2)</f>
        <v>73</v>
      </c>
      <c r="AB119" s="59">
        <v>730601</v>
      </c>
      <c r="AC119" s="40" t="str">
        <f>+IFERROR(VLOOKUP(AB119,LISTAS!$A$9:$B$217,2,0)," ")</f>
        <v>Consultoria-Asesoria e Investigacion Especializada</v>
      </c>
      <c r="AD119" s="40"/>
      <c r="AE119" s="40"/>
      <c r="AF119" s="84"/>
      <c r="AG119" s="40"/>
      <c r="AH119" s="41"/>
      <c r="AI119" s="40"/>
      <c r="AJ119" s="40"/>
      <c r="AK119" s="40"/>
      <c r="AL119" s="26"/>
      <c r="AM119" s="218">
        <v>15000</v>
      </c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52"/>
      <c r="DG119" s="223">
        <f t="shared" si="32"/>
        <v>15000</v>
      </c>
      <c r="DH119" s="43">
        <f t="shared" si="18"/>
        <v>0</v>
      </c>
      <c r="DI119" s="43">
        <f t="shared" si="19"/>
        <v>0</v>
      </c>
      <c r="DJ119" s="128">
        <f t="shared" si="20"/>
        <v>0</v>
      </c>
      <c r="DK119" s="273">
        <f t="shared" si="21"/>
        <v>0</v>
      </c>
      <c r="DL119" s="130">
        <f t="shared" si="33"/>
        <v>15000</v>
      </c>
      <c r="DM119" s="135">
        <f t="shared" si="25"/>
        <v>0</v>
      </c>
      <c r="DN119" s="130">
        <v>0</v>
      </c>
      <c r="DO119" s="43">
        <v>0</v>
      </c>
      <c r="DP119" s="43">
        <v>0</v>
      </c>
      <c r="DQ119" s="43">
        <v>7500</v>
      </c>
      <c r="DR119" s="43">
        <v>0</v>
      </c>
      <c r="DS119" s="43">
        <v>0</v>
      </c>
      <c r="DT119" s="43">
        <v>0</v>
      </c>
      <c r="DU119" s="43">
        <v>0</v>
      </c>
      <c r="DV119" s="43">
        <v>0</v>
      </c>
      <c r="DW119" s="43">
        <v>0</v>
      </c>
      <c r="DX119" s="43">
        <v>7500</v>
      </c>
      <c r="DY119" s="43">
        <v>0</v>
      </c>
      <c r="DZ119" s="58">
        <f t="shared" si="36"/>
        <v>15000</v>
      </c>
      <c r="EA119" s="45" t="str">
        <f t="shared" si="35"/>
        <v>CORRECTO</v>
      </c>
      <c r="EB119" s="45"/>
      <c r="EC119" s="47"/>
    </row>
    <row r="120" spans="1:133" ht="19.5" customHeight="1" x14ac:dyDescent="0.25">
      <c r="A120" s="48">
        <v>113</v>
      </c>
      <c r="B120" s="24">
        <v>2026</v>
      </c>
      <c r="C120" s="34" t="s">
        <v>62</v>
      </c>
      <c r="D120" s="60" t="s">
        <v>515</v>
      </c>
      <c r="E120" s="60" t="s">
        <v>64</v>
      </c>
      <c r="F120" s="26" t="s">
        <v>658</v>
      </c>
      <c r="G120" s="266" t="s">
        <v>576</v>
      </c>
      <c r="H120" s="180" t="s">
        <v>364</v>
      </c>
      <c r="I120" s="180" t="s">
        <v>358</v>
      </c>
      <c r="J120" s="180" t="s">
        <v>363</v>
      </c>
      <c r="K120" s="184" t="s">
        <v>362</v>
      </c>
      <c r="L120" s="191">
        <v>1701</v>
      </c>
      <c r="M120" s="192" t="s">
        <v>68</v>
      </c>
      <c r="N120" s="193" t="s">
        <v>518</v>
      </c>
      <c r="O120" s="192" t="s">
        <v>65</v>
      </c>
      <c r="P120" s="194" t="s">
        <v>519</v>
      </c>
      <c r="Q120" s="192" t="s">
        <v>66</v>
      </c>
      <c r="R120" s="194" t="s">
        <v>526</v>
      </c>
      <c r="S120" s="192" t="s">
        <v>65</v>
      </c>
      <c r="T120" s="181" t="s">
        <v>527</v>
      </c>
      <c r="U120" s="195" t="s">
        <v>516</v>
      </c>
      <c r="V120" s="196" t="s">
        <v>357</v>
      </c>
      <c r="W120" s="197" t="s">
        <v>352</v>
      </c>
      <c r="X120" s="192" t="s">
        <v>523</v>
      </c>
      <c r="Y120" s="32" t="s">
        <v>553</v>
      </c>
      <c r="Z120" s="37" t="str">
        <f>+IFERROR(VLOOKUP(AA120,LISTAS!$C$2:$D$13,2,0)," ")</f>
        <v>BIENES Y SERVICIOS PARA INVERSIÓN</v>
      </c>
      <c r="AA120" s="38" t="str">
        <f t="shared" si="39"/>
        <v>73</v>
      </c>
      <c r="AB120" s="59">
        <v>730601</v>
      </c>
      <c r="AC120" s="40" t="str">
        <f>+IFERROR(VLOOKUP(AB120,LISTAS!$A$9:$B$217,2,0)," ")</f>
        <v>Consultoria-Asesoria e Investigacion Especializada</v>
      </c>
      <c r="AD120" s="40"/>
      <c r="AE120" s="26"/>
      <c r="AF120" s="85"/>
      <c r="AG120" s="40"/>
      <c r="AH120" s="49"/>
      <c r="AI120" s="26"/>
      <c r="AJ120" s="26"/>
      <c r="AK120" s="26"/>
      <c r="AL120" s="26"/>
      <c r="AM120" s="218">
        <v>18655</v>
      </c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52"/>
      <c r="DG120" s="223">
        <f t="shared" si="32"/>
        <v>18655</v>
      </c>
      <c r="DH120" s="43">
        <f t="shared" si="18"/>
        <v>0</v>
      </c>
      <c r="DI120" s="43">
        <f t="shared" si="19"/>
        <v>0</v>
      </c>
      <c r="DJ120" s="128">
        <f t="shared" si="20"/>
        <v>0</v>
      </c>
      <c r="DK120" s="273">
        <f t="shared" si="21"/>
        <v>0</v>
      </c>
      <c r="DL120" s="130">
        <f t="shared" si="33"/>
        <v>18655</v>
      </c>
      <c r="DM120" s="135">
        <f t="shared" si="25"/>
        <v>0</v>
      </c>
      <c r="DN120" s="130">
        <v>0</v>
      </c>
      <c r="DO120" s="43">
        <v>0</v>
      </c>
      <c r="DP120" s="43">
        <v>0</v>
      </c>
      <c r="DQ120" s="43">
        <v>9327.5</v>
      </c>
      <c r="DR120" s="43">
        <v>0</v>
      </c>
      <c r="DS120" s="43">
        <v>0</v>
      </c>
      <c r="DT120" s="43">
        <v>0</v>
      </c>
      <c r="DU120" s="43">
        <v>0</v>
      </c>
      <c r="DV120" s="43">
        <v>0</v>
      </c>
      <c r="DW120" s="43">
        <v>0</v>
      </c>
      <c r="DX120" s="43">
        <v>9327.5</v>
      </c>
      <c r="DY120" s="43">
        <v>0</v>
      </c>
      <c r="DZ120" s="58">
        <f t="shared" si="36"/>
        <v>18655</v>
      </c>
      <c r="EA120" s="45" t="str">
        <f t="shared" si="35"/>
        <v>CORRECTO</v>
      </c>
      <c r="EB120" s="45"/>
      <c r="EC120" s="47"/>
    </row>
    <row r="121" spans="1:133" ht="19.5" customHeight="1" x14ac:dyDescent="0.25">
      <c r="A121" s="48">
        <v>114</v>
      </c>
      <c r="B121" s="24">
        <v>2026</v>
      </c>
      <c r="C121" s="34" t="s">
        <v>62</v>
      </c>
      <c r="D121" s="60" t="s">
        <v>515</v>
      </c>
      <c r="E121" s="60" t="s">
        <v>64</v>
      </c>
      <c r="F121" s="40" t="s">
        <v>659</v>
      </c>
      <c r="G121" s="266" t="s">
        <v>577</v>
      </c>
      <c r="H121" s="180" t="s">
        <v>364</v>
      </c>
      <c r="I121" s="180" t="s">
        <v>358</v>
      </c>
      <c r="J121" s="180" t="s">
        <v>363</v>
      </c>
      <c r="K121" s="184" t="s">
        <v>362</v>
      </c>
      <c r="L121" s="191">
        <v>1701</v>
      </c>
      <c r="M121" s="192" t="s">
        <v>68</v>
      </c>
      <c r="N121" s="193" t="s">
        <v>518</v>
      </c>
      <c r="O121" s="192" t="s">
        <v>65</v>
      </c>
      <c r="P121" s="194" t="s">
        <v>519</v>
      </c>
      <c r="Q121" s="192" t="s">
        <v>66</v>
      </c>
      <c r="R121" s="194" t="s">
        <v>526</v>
      </c>
      <c r="S121" s="192" t="s">
        <v>65</v>
      </c>
      <c r="T121" s="181" t="s">
        <v>527</v>
      </c>
      <c r="U121" s="195" t="s">
        <v>516</v>
      </c>
      <c r="V121" s="196" t="s">
        <v>357</v>
      </c>
      <c r="W121" s="197" t="s">
        <v>352</v>
      </c>
      <c r="X121" s="192" t="s">
        <v>523</v>
      </c>
      <c r="Y121" s="32" t="s">
        <v>553</v>
      </c>
      <c r="Z121" s="37" t="str">
        <f>+IFERROR(VLOOKUP(AA121,LISTAS!$C$2:$D$13,2,0)," ")</f>
        <v>BIENES Y SERVICIOS PARA INVERSIÓN</v>
      </c>
      <c r="AA121" s="38" t="str">
        <f t="shared" si="39"/>
        <v>73</v>
      </c>
      <c r="AB121" s="59">
        <v>730601</v>
      </c>
      <c r="AC121" s="40" t="str">
        <f>+IFERROR(VLOOKUP(AB121,LISTAS!$A$9:$B$217,2,0)," ")</f>
        <v>Consultoria-Asesoria e Investigacion Especializada</v>
      </c>
      <c r="AD121" s="40"/>
      <c r="AE121" s="26"/>
      <c r="AF121" s="82"/>
      <c r="AG121" s="40"/>
      <c r="AH121" s="86"/>
      <c r="AI121" s="26"/>
      <c r="AJ121" s="26"/>
      <c r="AK121" s="26"/>
      <c r="AL121" s="26"/>
      <c r="AM121" s="218">
        <v>117070.85</v>
      </c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52"/>
      <c r="DG121" s="223">
        <f t="shared" si="32"/>
        <v>117070.85</v>
      </c>
      <c r="DH121" s="43">
        <f t="shared" si="18"/>
        <v>0</v>
      </c>
      <c r="DI121" s="43">
        <f t="shared" si="19"/>
        <v>0</v>
      </c>
      <c r="DJ121" s="128">
        <f t="shared" si="20"/>
        <v>0</v>
      </c>
      <c r="DK121" s="273">
        <f t="shared" si="21"/>
        <v>0</v>
      </c>
      <c r="DL121" s="130">
        <f t="shared" si="33"/>
        <v>117070.85</v>
      </c>
      <c r="DM121" s="135">
        <f t="shared" si="25"/>
        <v>0</v>
      </c>
      <c r="DN121" s="130">
        <v>0</v>
      </c>
      <c r="DO121" s="43">
        <v>0</v>
      </c>
      <c r="DP121" s="43">
        <v>0</v>
      </c>
      <c r="DQ121" s="43">
        <v>58535.425000000003</v>
      </c>
      <c r="DR121" s="43">
        <v>0</v>
      </c>
      <c r="DS121" s="43">
        <v>0</v>
      </c>
      <c r="DT121" s="43">
        <v>0</v>
      </c>
      <c r="DU121" s="43">
        <v>0</v>
      </c>
      <c r="DV121" s="43">
        <v>0</v>
      </c>
      <c r="DW121" s="43">
        <v>0</v>
      </c>
      <c r="DX121" s="43">
        <v>58535.425000000003</v>
      </c>
      <c r="DY121" s="43">
        <v>0</v>
      </c>
      <c r="DZ121" s="58">
        <f t="shared" si="36"/>
        <v>117070.85</v>
      </c>
      <c r="EA121" s="45" t="str">
        <f t="shared" si="35"/>
        <v>CORRECTO</v>
      </c>
      <c r="EB121" s="45"/>
      <c r="EC121" s="47"/>
    </row>
    <row r="122" spans="1:133" ht="19.5" customHeight="1" x14ac:dyDescent="0.25">
      <c r="A122" s="24">
        <v>115</v>
      </c>
      <c r="B122" s="24">
        <v>2026</v>
      </c>
      <c r="C122" s="34" t="s">
        <v>62</v>
      </c>
      <c r="D122" s="60" t="s">
        <v>515</v>
      </c>
      <c r="E122" s="60" t="s">
        <v>64</v>
      </c>
      <c r="F122" s="26" t="s">
        <v>660</v>
      </c>
      <c r="G122" s="267" t="s">
        <v>578</v>
      </c>
      <c r="H122" s="180" t="s">
        <v>364</v>
      </c>
      <c r="I122" s="180" t="s">
        <v>358</v>
      </c>
      <c r="J122" s="180" t="s">
        <v>363</v>
      </c>
      <c r="K122" s="184" t="s">
        <v>362</v>
      </c>
      <c r="L122" s="191">
        <v>1701</v>
      </c>
      <c r="M122" s="192" t="s">
        <v>68</v>
      </c>
      <c r="N122" s="193" t="s">
        <v>518</v>
      </c>
      <c r="O122" s="192" t="s">
        <v>65</v>
      </c>
      <c r="P122" s="194" t="s">
        <v>519</v>
      </c>
      <c r="Q122" s="192" t="s">
        <v>65</v>
      </c>
      <c r="R122" s="194" t="s">
        <v>520</v>
      </c>
      <c r="S122" s="192" t="s">
        <v>67</v>
      </c>
      <c r="T122" s="34" t="s">
        <v>522</v>
      </c>
      <c r="U122" s="195" t="s">
        <v>516</v>
      </c>
      <c r="V122" s="196" t="s">
        <v>357</v>
      </c>
      <c r="W122" s="197" t="s">
        <v>352</v>
      </c>
      <c r="X122" s="192" t="s">
        <v>523</v>
      </c>
      <c r="Y122" s="32" t="s">
        <v>553</v>
      </c>
      <c r="Z122" s="37" t="str">
        <f>+IFERROR(VLOOKUP(AA122,LISTAS!$C$2:$D$13,2,0)," ")</f>
        <v>BIENES Y SERVICIOS PARA INVERSIÓN</v>
      </c>
      <c r="AA122" s="38" t="str">
        <f t="shared" si="31"/>
        <v>73</v>
      </c>
      <c r="AB122" s="59">
        <v>730601</v>
      </c>
      <c r="AC122" s="40" t="str">
        <f>+IFERROR(VLOOKUP(AB122,LISTAS!$A$9:$B$217,2,0)," ")</f>
        <v>Consultoria-Asesoria e Investigacion Especializada</v>
      </c>
      <c r="AD122" s="40"/>
      <c r="AE122" s="26"/>
      <c r="AF122" s="82"/>
      <c r="AG122" s="40"/>
      <c r="AH122" s="86"/>
      <c r="AI122" s="26"/>
      <c r="AJ122" s="26"/>
      <c r="AK122" s="26"/>
      <c r="AL122" s="26"/>
      <c r="AM122" s="218">
        <v>185691.99</v>
      </c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52"/>
      <c r="DG122" s="223">
        <f t="shared" si="32"/>
        <v>185691.99</v>
      </c>
      <c r="DH122" s="43">
        <f t="shared" si="18"/>
        <v>0</v>
      </c>
      <c r="DI122" s="43">
        <f t="shared" si="19"/>
        <v>0</v>
      </c>
      <c r="DJ122" s="128">
        <f t="shared" si="20"/>
        <v>0</v>
      </c>
      <c r="DK122" s="273">
        <f t="shared" si="21"/>
        <v>0</v>
      </c>
      <c r="DL122" s="130">
        <f t="shared" si="33"/>
        <v>185691.99</v>
      </c>
      <c r="DM122" s="135">
        <f t="shared" si="25"/>
        <v>0</v>
      </c>
      <c r="DN122" s="130">
        <v>0</v>
      </c>
      <c r="DO122" s="43">
        <v>0</v>
      </c>
      <c r="DP122" s="43">
        <v>0</v>
      </c>
      <c r="DQ122" s="43">
        <f t="shared" ref="DQ122:DQ126" si="40">+DG122/2</f>
        <v>92845.994999999995</v>
      </c>
      <c r="DR122" s="43">
        <v>0</v>
      </c>
      <c r="DS122" s="43">
        <v>0</v>
      </c>
      <c r="DT122" s="43">
        <v>0</v>
      </c>
      <c r="DU122" s="43">
        <v>0</v>
      </c>
      <c r="DV122" s="43">
        <v>0</v>
      </c>
      <c r="DW122" s="43">
        <v>0</v>
      </c>
      <c r="DX122" s="43">
        <v>92845.994999999995</v>
      </c>
      <c r="DY122" s="43">
        <v>0</v>
      </c>
      <c r="DZ122" s="58">
        <f t="shared" si="36"/>
        <v>185691.99</v>
      </c>
      <c r="EA122" s="45" t="str">
        <f t="shared" si="35"/>
        <v>CORRECTO</v>
      </c>
      <c r="EB122" s="45"/>
      <c r="EC122" s="47"/>
    </row>
    <row r="123" spans="1:133" ht="19.5" customHeight="1" x14ac:dyDescent="0.25">
      <c r="A123" s="48">
        <v>116</v>
      </c>
      <c r="B123" s="24">
        <v>2026</v>
      </c>
      <c r="C123" s="34" t="s">
        <v>62</v>
      </c>
      <c r="D123" s="60" t="s">
        <v>515</v>
      </c>
      <c r="E123" s="60" t="s">
        <v>64</v>
      </c>
      <c r="F123" s="26" t="s">
        <v>661</v>
      </c>
      <c r="G123" s="270" t="s">
        <v>579</v>
      </c>
      <c r="H123" s="180" t="s">
        <v>364</v>
      </c>
      <c r="I123" s="180" t="s">
        <v>358</v>
      </c>
      <c r="J123" s="180" t="s">
        <v>363</v>
      </c>
      <c r="K123" s="184" t="s">
        <v>362</v>
      </c>
      <c r="L123" s="191">
        <v>1701</v>
      </c>
      <c r="M123" s="192" t="s">
        <v>68</v>
      </c>
      <c r="N123" s="193" t="s">
        <v>518</v>
      </c>
      <c r="O123" s="192" t="s">
        <v>65</v>
      </c>
      <c r="P123" s="194" t="s">
        <v>519</v>
      </c>
      <c r="Q123" s="192" t="s">
        <v>65</v>
      </c>
      <c r="R123" s="194" t="s">
        <v>520</v>
      </c>
      <c r="S123" s="192" t="s">
        <v>67</v>
      </c>
      <c r="T123" s="34" t="s">
        <v>522</v>
      </c>
      <c r="U123" s="195" t="s">
        <v>516</v>
      </c>
      <c r="V123" s="196" t="s">
        <v>357</v>
      </c>
      <c r="W123" s="197" t="s">
        <v>352</v>
      </c>
      <c r="X123" s="192" t="s">
        <v>523</v>
      </c>
      <c r="Y123" s="32" t="s">
        <v>553</v>
      </c>
      <c r="Z123" s="37" t="str">
        <f>+IFERROR(VLOOKUP(AA123,LISTAS!$C$2:$D$13,2,0)," ")</f>
        <v>BIENES Y SERVICIOS PARA INVERSIÓN</v>
      </c>
      <c r="AA123" s="38" t="str">
        <f t="shared" si="31"/>
        <v>73</v>
      </c>
      <c r="AB123" s="59">
        <v>730601</v>
      </c>
      <c r="AC123" s="40" t="str">
        <f>+IFERROR(VLOOKUP(AB123,LISTAS!$A$9:$B$217,2,0)," ")</f>
        <v>Consultoria-Asesoria e Investigacion Especializada</v>
      </c>
      <c r="AD123" s="40"/>
      <c r="AE123" s="26"/>
      <c r="AF123" s="86"/>
      <c r="AG123" s="26"/>
      <c r="AH123" s="42"/>
      <c r="AI123" s="26"/>
      <c r="AJ123" s="26"/>
      <c r="AK123" s="26"/>
      <c r="AL123" s="26"/>
      <c r="AM123" s="218">
        <v>75120</v>
      </c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52"/>
      <c r="DG123" s="223">
        <f t="shared" si="32"/>
        <v>75120</v>
      </c>
      <c r="DH123" s="43">
        <f t="shared" si="18"/>
        <v>0</v>
      </c>
      <c r="DI123" s="43">
        <f t="shared" si="19"/>
        <v>0</v>
      </c>
      <c r="DJ123" s="128">
        <f t="shared" si="20"/>
        <v>0</v>
      </c>
      <c r="DK123" s="273">
        <f t="shared" si="21"/>
        <v>0</v>
      </c>
      <c r="DL123" s="130">
        <f t="shared" si="33"/>
        <v>75120</v>
      </c>
      <c r="DM123" s="135">
        <f t="shared" si="25"/>
        <v>0</v>
      </c>
      <c r="DN123" s="130">
        <v>0</v>
      </c>
      <c r="DO123" s="43">
        <v>0</v>
      </c>
      <c r="DP123" s="43">
        <v>0</v>
      </c>
      <c r="DQ123" s="43">
        <f t="shared" si="40"/>
        <v>37560</v>
      </c>
      <c r="DR123" s="43">
        <v>0</v>
      </c>
      <c r="DS123" s="43">
        <v>0</v>
      </c>
      <c r="DT123" s="43">
        <v>0</v>
      </c>
      <c r="DU123" s="43">
        <v>0</v>
      </c>
      <c r="DV123" s="43">
        <v>0</v>
      </c>
      <c r="DW123" s="43">
        <v>0</v>
      </c>
      <c r="DX123" s="43">
        <v>37560</v>
      </c>
      <c r="DY123" s="43">
        <v>0</v>
      </c>
      <c r="DZ123" s="58">
        <f t="shared" si="36"/>
        <v>75120</v>
      </c>
      <c r="EA123" s="45" t="str">
        <f t="shared" si="35"/>
        <v>CORRECTO</v>
      </c>
      <c r="EB123" s="45"/>
      <c r="EC123" s="47"/>
    </row>
    <row r="124" spans="1:133" ht="19.5" customHeight="1" x14ac:dyDescent="0.25">
      <c r="A124" s="48">
        <v>117</v>
      </c>
      <c r="B124" s="24">
        <v>2026</v>
      </c>
      <c r="C124" s="34" t="s">
        <v>62</v>
      </c>
      <c r="D124" s="60" t="s">
        <v>515</v>
      </c>
      <c r="E124" s="60" t="s">
        <v>64</v>
      </c>
      <c r="F124" s="26" t="s">
        <v>662</v>
      </c>
      <c r="G124" s="270" t="s">
        <v>580</v>
      </c>
      <c r="H124" s="180" t="s">
        <v>364</v>
      </c>
      <c r="I124" s="180" t="s">
        <v>358</v>
      </c>
      <c r="J124" s="180" t="s">
        <v>363</v>
      </c>
      <c r="K124" s="184" t="s">
        <v>362</v>
      </c>
      <c r="L124" s="191">
        <v>1701</v>
      </c>
      <c r="M124" s="192" t="s">
        <v>68</v>
      </c>
      <c r="N124" s="193" t="s">
        <v>518</v>
      </c>
      <c r="O124" s="192" t="s">
        <v>65</v>
      </c>
      <c r="P124" s="194" t="s">
        <v>519</v>
      </c>
      <c r="Q124" s="192" t="s">
        <v>65</v>
      </c>
      <c r="R124" s="194" t="s">
        <v>520</v>
      </c>
      <c r="S124" s="192" t="s">
        <v>67</v>
      </c>
      <c r="T124" s="34" t="s">
        <v>522</v>
      </c>
      <c r="U124" s="195" t="s">
        <v>516</v>
      </c>
      <c r="V124" s="196" t="s">
        <v>357</v>
      </c>
      <c r="W124" s="197" t="s">
        <v>352</v>
      </c>
      <c r="X124" s="192" t="s">
        <v>523</v>
      </c>
      <c r="Y124" s="32" t="s">
        <v>553</v>
      </c>
      <c r="Z124" s="37" t="str">
        <f>+IFERROR(VLOOKUP(AA124,LISTAS!$C$2:$D$13,2,0)," ")</f>
        <v>BIENES Y SERVICIOS PARA INVERSIÓN</v>
      </c>
      <c r="AA124" s="38" t="str">
        <f t="shared" si="31"/>
        <v>73</v>
      </c>
      <c r="AB124" s="59">
        <v>730601</v>
      </c>
      <c r="AC124" s="40" t="str">
        <f>+IFERROR(VLOOKUP(AB124,LISTAS!$A$9:$B$217,2,0)," ")</f>
        <v>Consultoria-Asesoria e Investigacion Especializada</v>
      </c>
      <c r="AD124" s="40"/>
      <c r="AE124" s="40"/>
      <c r="AF124" s="81"/>
      <c r="AG124" s="40"/>
      <c r="AH124" s="42"/>
      <c r="AI124" s="40"/>
      <c r="AJ124" s="40"/>
      <c r="AK124" s="40"/>
      <c r="AL124" s="26"/>
      <c r="AM124" s="218">
        <v>91775.160000000018</v>
      </c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52"/>
      <c r="DG124" s="223">
        <f t="shared" si="32"/>
        <v>91775.160000000018</v>
      </c>
      <c r="DH124" s="43">
        <f t="shared" ref="DH124:DH138" si="41">AO124+AU124+BA124+BG124+BM124+BS124+BY124+CE124+CK124+CQ124+CW124+DC124</f>
        <v>0</v>
      </c>
      <c r="DI124" s="43">
        <f t="shared" ref="DI124:DI138" si="42">AP124+AV124+BB124+BH124+BN124+BT124+BZ124+CF124+CL124+CR124+CX124+DD124</f>
        <v>0</v>
      </c>
      <c r="DJ124" s="128">
        <f t="shared" ref="DJ124:DJ138" si="43">AQ124+AW124+BC124+BI124+BO124+BU124+CA124+CG124+CM124+CS124+CY124+DE124</f>
        <v>0</v>
      </c>
      <c r="DK124" s="273">
        <f t="shared" ref="DK124:DK138" si="44">+DJ124/DG124</f>
        <v>0</v>
      </c>
      <c r="DL124" s="130">
        <f t="shared" si="33"/>
        <v>91775.160000000018</v>
      </c>
      <c r="DM124" s="135">
        <f t="shared" si="25"/>
        <v>0</v>
      </c>
      <c r="DN124" s="130">
        <v>0</v>
      </c>
      <c r="DO124" s="43">
        <v>0</v>
      </c>
      <c r="DP124" s="43">
        <v>0</v>
      </c>
      <c r="DQ124" s="43">
        <f t="shared" si="40"/>
        <v>45887.580000000009</v>
      </c>
      <c r="DR124" s="43">
        <v>0</v>
      </c>
      <c r="DS124" s="43">
        <v>0</v>
      </c>
      <c r="DT124" s="43">
        <v>0</v>
      </c>
      <c r="DU124" s="43">
        <v>0</v>
      </c>
      <c r="DV124" s="43">
        <v>0</v>
      </c>
      <c r="DW124" s="43">
        <v>0</v>
      </c>
      <c r="DX124" s="43">
        <v>45887.580000000009</v>
      </c>
      <c r="DY124" s="43">
        <v>0</v>
      </c>
      <c r="DZ124" s="58">
        <f>SUM(DN124:DY124)</f>
        <v>91775.160000000018</v>
      </c>
      <c r="EA124" s="45" t="str">
        <f t="shared" si="35"/>
        <v>CORRECTO</v>
      </c>
      <c r="EB124" s="45"/>
      <c r="EC124" s="47"/>
    </row>
    <row r="125" spans="1:133" ht="19.5" customHeight="1" x14ac:dyDescent="0.25">
      <c r="A125" s="24">
        <v>118</v>
      </c>
      <c r="B125" s="24">
        <v>2026</v>
      </c>
      <c r="C125" s="34" t="s">
        <v>62</v>
      </c>
      <c r="D125" s="60" t="s">
        <v>515</v>
      </c>
      <c r="E125" s="60" t="s">
        <v>64</v>
      </c>
      <c r="F125" s="26" t="s">
        <v>663</v>
      </c>
      <c r="G125" s="270" t="s">
        <v>581</v>
      </c>
      <c r="H125" s="180" t="s">
        <v>364</v>
      </c>
      <c r="I125" s="180" t="s">
        <v>358</v>
      </c>
      <c r="J125" s="180" t="s">
        <v>363</v>
      </c>
      <c r="K125" s="184" t="s">
        <v>362</v>
      </c>
      <c r="L125" s="191">
        <v>1701</v>
      </c>
      <c r="M125" s="192" t="s">
        <v>68</v>
      </c>
      <c r="N125" s="193" t="s">
        <v>518</v>
      </c>
      <c r="O125" s="192" t="s">
        <v>65</v>
      </c>
      <c r="P125" s="194" t="s">
        <v>519</v>
      </c>
      <c r="Q125" s="192" t="s">
        <v>65</v>
      </c>
      <c r="R125" s="194" t="s">
        <v>520</v>
      </c>
      <c r="S125" s="192" t="s">
        <v>67</v>
      </c>
      <c r="T125" s="34" t="s">
        <v>522</v>
      </c>
      <c r="U125" s="195" t="s">
        <v>516</v>
      </c>
      <c r="V125" s="196" t="s">
        <v>357</v>
      </c>
      <c r="W125" s="197" t="s">
        <v>352</v>
      </c>
      <c r="X125" s="192" t="s">
        <v>523</v>
      </c>
      <c r="Y125" s="32" t="s">
        <v>553</v>
      </c>
      <c r="Z125" s="37" t="str">
        <f>+IFERROR(VLOOKUP(AA125,LISTAS!$C$2:$D$13,2,0)," ")</f>
        <v>BIENES Y SERVICIOS PARA INVERSIÓN</v>
      </c>
      <c r="AA125" s="38" t="str">
        <f t="shared" si="31"/>
        <v>73</v>
      </c>
      <c r="AB125" s="59">
        <v>730601</v>
      </c>
      <c r="AC125" s="40" t="str">
        <f>+IFERROR(VLOOKUP(AB125,LISTAS!$A$9:$B$217,2,0)," ")</f>
        <v>Consultoria-Asesoria e Investigacion Especializada</v>
      </c>
      <c r="AD125" s="40"/>
      <c r="AE125" s="26"/>
      <c r="AF125" s="86"/>
      <c r="AG125" s="26"/>
      <c r="AH125" s="42"/>
      <c r="AI125" s="40"/>
      <c r="AJ125" s="26"/>
      <c r="AK125" s="26"/>
      <c r="AL125" s="26"/>
      <c r="AM125" s="218">
        <v>151200</v>
      </c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52"/>
      <c r="DG125" s="223">
        <f t="shared" si="32"/>
        <v>151200</v>
      </c>
      <c r="DH125" s="43">
        <f t="shared" si="41"/>
        <v>0</v>
      </c>
      <c r="DI125" s="43">
        <f t="shared" si="42"/>
        <v>0</v>
      </c>
      <c r="DJ125" s="128">
        <f t="shared" si="43"/>
        <v>0</v>
      </c>
      <c r="DK125" s="273">
        <f t="shared" si="44"/>
        <v>0</v>
      </c>
      <c r="DL125" s="130">
        <f t="shared" si="33"/>
        <v>151200</v>
      </c>
      <c r="DM125" s="135">
        <f t="shared" si="25"/>
        <v>0</v>
      </c>
      <c r="DN125" s="130">
        <v>0</v>
      </c>
      <c r="DO125" s="43">
        <v>0</v>
      </c>
      <c r="DP125" s="43">
        <v>0</v>
      </c>
      <c r="DQ125" s="43">
        <f t="shared" si="40"/>
        <v>75600</v>
      </c>
      <c r="DR125" s="43">
        <v>0</v>
      </c>
      <c r="DS125" s="43">
        <v>0</v>
      </c>
      <c r="DT125" s="43">
        <v>0</v>
      </c>
      <c r="DU125" s="43">
        <v>0</v>
      </c>
      <c r="DV125" s="43">
        <v>0</v>
      </c>
      <c r="DW125" s="43">
        <v>0</v>
      </c>
      <c r="DX125" s="43">
        <v>75600</v>
      </c>
      <c r="DY125" s="43">
        <v>0</v>
      </c>
      <c r="DZ125" s="58">
        <f t="shared" si="36"/>
        <v>151200</v>
      </c>
      <c r="EA125" s="45" t="str">
        <f t="shared" si="35"/>
        <v>CORRECTO</v>
      </c>
      <c r="EB125" s="45"/>
      <c r="EC125" s="47"/>
    </row>
    <row r="126" spans="1:133" ht="19.5" customHeight="1" x14ac:dyDescent="0.25">
      <c r="A126" s="48">
        <v>119</v>
      </c>
      <c r="B126" s="24">
        <v>2026</v>
      </c>
      <c r="C126" s="34" t="s">
        <v>62</v>
      </c>
      <c r="D126" s="60" t="s">
        <v>515</v>
      </c>
      <c r="E126" s="60" t="s">
        <v>64</v>
      </c>
      <c r="F126" s="26" t="s">
        <v>664</v>
      </c>
      <c r="G126" s="266" t="s">
        <v>582</v>
      </c>
      <c r="H126" s="180" t="s">
        <v>364</v>
      </c>
      <c r="I126" s="180" t="s">
        <v>358</v>
      </c>
      <c r="J126" s="180" t="s">
        <v>363</v>
      </c>
      <c r="K126" s="184" t="s">
        <v>362</v>
      </c>
      <c r="L126" s="191">
        <v>1701</v>
      </c>
      <c r="M126" s="192" t="s">
        <v>68</v>
      </c>
      <c r="N126" s="193" t="s">
        <v>518</v>
      </c>
      <c r="O126" s="192" t="s">
        <v>65</v>
      </c>
      <c r="P126" s="194" t="s">
        <v>519</v>
      </c>
      <c r="Q126" s="192" t="s">
        <v>65</v>
      </c>
      <c r="R126" s="194" t="s">
        <v>520</v>
      </c>
      <c r="S126" s="192" t="s">
        <v>67</v>
      </c>
      <c r="T126" s="34" t="s">
        <v>522</v>
      </c>
      <c r="U126" s="195" t="s">
        <v>516</v>
      </c>
      <c r="V126" s="196" t="s">
        <v>357</v>
      </c>
      <c r="W126" s="197" t="s">
        <v>352</v>
      </c>
      <c r="X126" s="192" t="s">
        <v>523</v>
      </c>
      <c r="Y126" s="32" t="s">
        <v>553</v>
      </c>
      <c r="Z126" s="37" t="str">
        <f>+IFERROR(VLOOKUP(AA126,LISTAS!$C$2:$D$13,2,0)," ")</f>
        <v>BIENES Y SERVICIOS PARA INVERSIÓN</v>
      </c>
      <c r="AA126" s="38" t="str">
        <f t="shared" si="31"/>
        <v>73</v>
      </c>
      <c r="AB126" s="59">
        <v>730601</v>
      </c>
      <c r="AC126" s="40" t="str">
        <f>+IFERROR(VLOOKUP(AB126,LISTAS!$A$9:$B$217,2,0)," ")</f>
        <v>Consultoria-Asesoria e Investigacion Especializada</v>
      </c>
      <c r="AD126" s="40"/>
      <c r="AE126" s="26"/>
      <c r="AF126" s="86"/>
      <c r="AG126" s="26"/>
      <c r="AH126" s="42"/>
      <c r="AI126" s="26"/>
      <c r="AJ126" s="26"/>
      <c r="AK126" s="26"/>
      <c r="AL126" s="26"/>
      <c r="AM126" s="218">
        <v>530000</v>
      </c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52"/>
      <c r="DG126" s="223">
        <f t="shared" si="32"/>
        <v>530000</v>
      </c>
      <c r="DH126" s="43">
        <f t="shared" si="41"/>
        <v>0</v>
      </c>
      <c r="DI126" s="43">
        <f t="shared" si="42"/>
        <v>0</v>
      </c>
      <c r="DJ126" s="128">
        <f t="shared" si="43"/>
        <v>0</v>
      </c>
      <c r="DK126" s="273">
        <f t="shared" si="44"/>
        <v>0</v>
      </c>
      <c r="DL126" s="130">
        <f t="shared" si="33"/>
        <v>530000</v>
      </c>
      <c r="DM126" s="135">
        <f t="shared" si="25"/>
        <v>0</v>
      </c>
      <c r="DN126" s="130">
        <v>0</v>
      </c>
      <c r="DO126" s="43">
        <v>0</v>
      </c>
      <c r="DP126" s="43">
        <v>0</v>
      </c>
      <c r="DQ126" s="43">
        <f t="shared" si="40"/>
        <v>265000</v>
      </c>
      <c r="DR126" s="43">
        <v>0</v>
      </c>
      <c r="DS126" s="43">
        <v>0</v>
      </c>
      <c r="DT126" s="43">
        <v>0</v>
      </c>
      <c r="DU126" s="43">
        <v>0</v>
      </c>
      <c r="DV126" s="43">
        <v>0</v>
      </c>
      <c r="DW126" s="43">
        <v>0</v>
      </c>
      <c r="DX126" s="43">
        <v>265000</v>
      </c>
      <c r="DY126" s="43">
        <v>0</v>
      </c>
      <c r="DZ126" s="58">
        <f>SUM(DN126:DY126)</f>
        <v>530000</v>
      </c>
      <c r="EA126" s="45" t="str">
        <f t="shared" si="35"/>
        <v>CORRECTO</v>
      </c>
      <c r="EB126" s="45"/>
      <c r="EC126" s="47"/>
    </row>
    <row r="127" spans="1:133" ht="19.5" customHeight="1" x14ac:dyDescent="0.25">
      <c r="A127" s="48">
        <v>120</v>
      </c>
      <c r="B127" s="24">
        <v>2026</v>
      </c>
      <c r="C127" s="34" t="s">
        <v>62</v>
      </c>
      <c r="D127" s="60" t="s">
        <v>515</v>
      </c>
      <c r="E127" s="60" t="s">
        <v>64</v>
      </c>
      <c r="F127" s="26" t="s">
        <v>665</v>
      </c>
      <c r="G127" s="271" t="s">
        <v>525</v>
      </c>
      <c r="H127" s="180" t="s">
        <v>364</v>
      </c>
      <c r="I127" s="180" t="s">
        <v>358</v>
      </c>
      <c r="J127" s="180" t="s">
        <v>363</v>
      </c>
      <c r="K127" s="184" t="s">
        <v>362</v>
      </c>
      <c r="L127" s="191">
        <v>1701</v>
      </c>
      <c r="M127" s="192" t="s">
        <v>68</v>
      </c>
      <c r="N127" s="193" t="s">
        <v>518</v>
      </c>
      <c r="O127" s="192" t="s">
        <v>65</v>
      </c>
      <c r="P127" s="194" t="s">
        <v>519</v>
      </c>
      <c r="Q127" s="192" t="s">
        <v>65</v>
      </c>
      <c r="R127" s="194" t="s">
        <v>520</v>
      </c>
      <c r="S127" s="192" t="s">
        <v>67</v>
      </c>
      <c r="T127" s="34" t="s">
        <v>522</v>
      </c>
      <c r="U127" s="195" t="s">
        <v>516</v>
      </c>
      <c r="V127" s="196" t="s">
        <v>357</v>
      </c>
      <c r="W127" s="197" t="s">
        <v>352</v>
      </c>
      <c r="X127" s="192" t="s">
        <v>523</v>
      </c>
      <c r="Y127" s="32" t="s">
        <v>553</v>
      </c>
      <c r="Z127" s="37" t="str">
        <f>+IFERROR(VLOOKUP(AA127,LISTAS!$C$2:$D$13,2,0)," ")</f>
        <v>BIENES Y SERVICIOS PARA INVERSIÓN</v>
      </c>
      <c r="AA127" s="38" t="str">
        <f t="shared" ref="AA127" si="45">+MID(AB127,1,2)</f>
        <v>73</v>
      </c>
      <c r="AB127" s="59">
        <v>730601</v>
      </c>
      <c r="AC127" s="40" t="str">
        <f>+IFERROR(VLOOKUP(AB127,LISTAS!$A$9:$B$217,2,0)," ")</f>
        <v>Consultoria-Asesoria e Investigacion Especializada</v>
      </c>
      <c r="AD127" s="40"/>
      <c r="AE127" s="26"/>
      <c r="AF127" s="86"/>
      <c r="AG127" s="26"/>
      <c r="AH127" s="42"/>
      <c r="AI127" s="26"/>
      <c r="AJ127" s="26"/>
      <c r="AK127" s="40"/>
      <c r="AL127" s="26"/>
      <c r="AM127" s="218">
        <f>215134.49+130000</f>
        <v>345134.49</v>
      </c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52"/>
      <c r="DG127" s="223">
        <f t="shared" si="32"/>
        <v>345134.49</v>
      </c>
      <c r="DH127" s="43">
        <f t="shared" si="41"/>
        <v>0</v>
      </c>
      <c r="DI127" s="43">
        <f t="shared" si="42"/>
        <v>0</v>
      </c>
      <c r="DJ127" s="128">
        <f t="shared" si="43"/>
        <v>0</v>
      </c>
      <c r="DK127" s="273">
        <f t="shared" si="44"/>
        <v>0</v>
      </c>
      <c r="DL127" s="130">
        <f t="shared" si="33"/>
        <v>345134.49</v>
      </c>
      <c r="DM127" s="135">
        <f t="shared" si="25"/>
        <v>0</v>
      </c>
      <c r="DN127" s="130">
        <v>0</v>
      </c>
      <c r="DO127" s="43">
        <v>0</v>
      </c>
      <c r="DP127" s="43">
        <v>0</v>
      </c>
      <c r="DQ127" s="43">
        <v>0</v>
      </c>
      <c r="DR127" s="43">
        <v>0</v>
      </c>
      <c r="DS127" s="43">
        <v>0</v>
      </c>
      <c r="DT127" s="43">
        <v>0</v>
      </c>
      <c r="DU127" s="43">
        <v>0</v>
      </c>
      <c r="DV127" s="43">
        <v>0</v>
      </c>
      <c r="DW127" s="43">
        <v>0</v>
      </c>
      <c r="DX127" s="43">
        <v>345134.49</v>
      </c>
      <c r="DY127" s="43">
        <v>0</v>
      </c>
      <c r="DZ127" s="58">
        <f t="shared" si="36"/>
        <v>345134.49</v>
      </c>
      <c r="EA127" s="45" t="str">
        <f t="shared" si="35"/>
        <v>CORRECTO</v>
      </c>
      <c r="EB127" s="45"/>
      <c r="EC127" s="47"/>
    </row>
    <row r="128" spans="1:133" ht="19.5" customHeight="1" x14ac:dyDescent="0.25">
      <c r="A128" s="24">
        <v>121</v>
      </c>
      <c r="B128" s="24">
        <v>2026</v>
      </c>
      <c r="C128" s="34" t="s">
        <v>62</v>
      </c>
      <c r="D128" s="60" t="s">
        <v>515</v>
      </c>
      <c r="E128" s="60" t="s">
        <v>64</v>
      </c>
      <c r="F128" s="26" t="s">
        <v>666</v>
      </c>
      <c r="G128" s="266" t="s">
        <v>583</v>
      </c>
      <c r="H128" s="180" t="s">
        <v>364</v>
      </c>
      <c r="I128" s="180" t="s">
        <v>358</v>
      </c>
      <c r="J128" s="180" t="s">
        <v>363</v>
      </c>
      <c r="K128" s="184" t="s">
        <v>362</v>
      </c>
      <c r="L128" s="191">
        <v>1701</v>
      </c>
      <c r="M128" s="192" t="s">
        <v>68</v>
      </c>
      <c r="N128" s="193" t="s">
        <v>518</v>
      </c>
      <c r="O128" s="192" t="s">
        <v>65</v>
      </c>
      <c r="P128" s="194" t="s">
        <v>519</v>
      </c>
      <c r="Q128" s="192" t="s">
        <v>66</v>
      </c>
      <c r="R128" s="194" t="s">
        <v>526</v>
      </c>
      <c r="S128" s="192" t="s">
        <v>65</v>
      </c>
      <c r="T128" s="181" t="s">
        <v>527</v>
      </c>
      <c r="U128" s="195" t="s">
        <v>516</v>
      </c>
      <c r="V128" s="196" t="s">
        <v>357</v>
      </c>
      <c r="W128" s="197" t="s">
        <v>352</v>
      </c>
      <c r="X128" s="192" t="s">
        <v>523</v>
      </c>
      <c r="Y128" s="32" t="s">
        <v>553</v>
      </c>
      <c r="Z128" s="37" t="str">
        <f>+IFERROR(VLOOKUP(AA128,LISTAS!$C$2:$D$13,2,0)," ")</f>
        <v>BIENES Y SERVICIOS PARA INVERSIÓN</v>
      </c>
      <c r="AA128" s="38" t="str">
        <f t="shared" si="31"/>
        <v>73</v>
      </c>
      <c r="AB128" s="59">
        <v>730601</v>
      </c>
      <c r="AC128" s="40" t="str">
        <f>+IFERROR(VLOOKUP(AB128,LISTAS!$A$9:$B$217,2,0)," ")</f>
        <v>Consultoria-Asesoria e Investigacion Especializada</v>
      </c>
      <c r="AD128" s="40"/>
      <c r="AE128" s="26"/>
      <c r="AF128" s="86"/>
      <c r="AG128" s="26"/>
      <c r="AH128" s="42"/>
      <c r="AI128" s="26"/>
      <c r="AJ128" s="26"/>
      <c r="AK128" s="26"/>
      <c r="AL128" s="26"/>
      <c r="AM128" s="218">
        <v>513771.61</v>
      </c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52"/>
      <c r="DG128" s="223">
        <f t="shared" si="32"/>
        <v>513771.61</v>
      </c>
      <c r="DH128" s="43">
        <f t="shared" si="41"/>
        <v>0</v>
      </c>
      <c r="DI128" s="43">
        <f t="shared" si="42"/>
        <v>0</v>
      </c>
      <c r="DJ128" s="128">
        <f t="shared" si="43"/>
        <v>0</v>
      </c>
      <c r="DK128" s="273">
        <f t="shared" si="44"/>
        <v>0</v>
      </c>
      <c r="DL128" s="130">
        <f t="shared" si="33"/>
        <v>513771.61</v>
      </c>
      <c r="DM128" s="135">
        <f t="shared" ref="DM92:DM134" si="46">AR128+AX128+BD128+BJ128+BP128+BV128+CB128+CH128+CN128+CT128+CZ128+DF128</f>
        <v>0</v>
      </c>
      <c r="DN128" s="130">
        <v>0</v>
      </c>
      <c r="DO128" s="43">
        <v>0</v>
      </c>
      <c r="DP128" s="43">
        <v>0</v>
      </c>
      <c r="DQ128" s="43">
        <v>256885.80499999999</v>
      </c>
      <c r="DR128" s="43">
        <v>0</v>
      </c>
      <c r="DS128" s="43">
        <v>0</v>
      </c>
      <c r="DT128" s="43">
        <v>0</v>
      </c>
      <c r="DU128" s="43">
        <v>0</v>
      </c>
      <c r="DV128" s="43">
        <v>0</v>
      </c>
      <c r="DW128" s="43">
        <v>0</v>
      </c>
      <c r="DX128" s="43">
        <v>256885.80499999999</v>
      </c>
      <c r="DY128" s="43">
        <v>0</v>
      </c>
      <c r="DZ128" s="58">
        <f>SUM(DN128:DY128)</f>
        <v>513771.61</v>
      </c>
      <c r="EA128" s="45" t="str">
        <f t="shared" si="35"/>
        <v>CORRECTO</v>
      </c>
      <c r="EB128" s="45"/>
      <c r="EC128" s="47"/>
    </row>
    <row r="129" spans="1:133" ht="19.5" customHeight="1" x14ac:dyDescent="0.25">
      <c r="A129" s="48">
        <v>122</v>
      </c>
      <c r="B129" s="24">
        <v>2026</v>
      </c>
      <c r="C129" s="34" t="s">
        <v>62</v>
      </c>
      <c r="D129" s="60" t="s">
        <v>515</v>
      </c>
      <c r="E129" s="60" t="s">
        <v>64</v>
      </c>
      <c r="F129" s="26" t="s">
        <v>667</v>
      </c>
      <c r="G129" s="266" t="s">
        <v>584</v>
      </c>
      <c r="H129" s="180" t="s">
        <v>364</v>
      </c>
      <c r="I129" s="180" t="s">
        <v>358</v>
      </c>
      <c r="J129" s="180" t="s">
        <v>363</v>
      </c>
      <c r="K129" s="184" t="s">
        <v>362</v>
      </c>
      <c r="L129" s="191">
        <v>1701</v>
      </c>
      <c r="M129" s="192" t="s">
        <v>68</v>
      </c>
      <c r="N129" s="193" t="s">
        <v>518</v>
      </c>
      <c r="O129" s="192" t="s">
        <v>65</v>
      </c>
      <c r="P129" s="194" t="s">
        <v>519</v>
      </c>
      <c r="Q129" s="192" t="s">
        <v>66</v>
      </c>
      <c r="R129" s="194" t="s">
        <v>526</v>
      </c>
      <c r="S129" s="192" t="s">
        <v>65</v>
      </c>
      <c r="T129" s="181" t="s">
        <v>527</v>
      </c>
      <c r="U129" s="195" t="s">
        <v>516</v>
      </c>
      <c r="V129" s="196" t="s">
        <v>357</v>
      </c>
      <c r="W129" s="197" t="s">
        <v>352</v>
      </c>
      <c r="X129" s="192" t="s">
        <v>523</v>
      </c>
      <c r="Y129" s="32" t="s">
        <v>553</v>
      </c>
      <c r="Z129" s="37" t="str">
        <f>+IFERROR(VLOOKUP(AA129,LISTAS!$C$2:$D$13,2,0)," ")</f>
        <v>BIENES Y SERVICIOS PARA INVERSIÓN</v>
      </c>
      <c r="AA129" s="38" t="str">
        <f t="shared" ref="AA129:AA130" si="47">+MID(AB129,1,2)</f>
        <v>73</v>
      </c>
      <c r="AB129" s="59">
        <v>730601</v>
      </c>
      <c r="AC129" s="40" t="str">
        <f>+IFERROR(VLOOKUP(AB129,LISTAS!$A$9:$B$217,2,0)," ")</f>
        <v>Consultoria-Asesoria e Investigacion Especializada</v>
      </c>
      <c r="AD129" s="40"/>
      <c r="AE129" s="26"/>
      <c r="AF129" s="86"/>
      <c r="AG129" s="26"/>
      <c r="AH129" s="42"/>
      <c r="AI129" s="26"/>
      <c r="AJ129" s="26"/>
      <c r="AK129" s="26"/>
      <c r="AL129" s="26"/>
      <c r="AM129" s="218">
        <v>20000</v>
      </c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52"/>
      <c r="DG129" s="223">
        <f t="shared" si="32"/>
        <v>20000</v>
      </c>
      <c r="DH129" s="43">
        <f t="shared" si="41"/>
        <v>0</v>
      </c>
      <c r="DI129" s="43">
        <f t="shared" si="42"/>
        <v>0</v>
      </c>
      <c r="DJ129" s="128">
        <f t="shared" si="43"/>
        <v>0</v>
      </c>
      <c r="DK129" s="273">
        <f t="shared" si="44"/>
        <v>0</v>
      </c>
      <c r="DL129" s="130">
        <f t="shared" si="33"/>
        <v>20000</v>
      </c>
      <c r="DM129" s="135">
        <f t="shared" si="46"/>
        <v>0</v>
      </c>
      <c r="DN129" s="130">
        <v>0</v>
      </c>
      <c r="DO129" s="43">
        <v>0</v>
      </c>
      <c r="DP129" s="43">
        <v>0</v>
      </c>
      <c r="DQ129" s="43">
        <v>10000</v>
      </c>
      <c r="DR129" s="43">
        <v>0</v>
      </c>
      <c r="DS129" s="43">
        <v>0</v>
      </c>
      <c r="DT129" s="43">
        <v>0</v>
      </c>
      <c r="DU129" s="43">
        <v>0</v>
      </c>
      <c r="DV129" s="43">
        <v>0</v>
      </c>
      <c r="DW129" s="43">
        <v>0</v>
      </c>
      <c r="DX129" s="43">
        <v>10000</v>
      </c>
      <c r="DY129" s="43">
        <v>0</v>
      </c>
      <c r="DZ129" s="58">
        <f t="shared" si="36"/>
        <v>20000</v>
      </c>
      <c r="EA129" s="45" t="str">
        <f t="shared" si="35"/>
        <v>CORRECTO</v>
      </c>
      <c r="EB129" s="45"/>
      <c r="EC129" s="47"/>
    </row>
    <row r="130" spans="1:133" ht="19.5" customHeight="1" x14ac:dyDescent="0.25">
      <c r="A130" s="48">
        <v>123</v>
      </c>
      <c r="B130" s="24">
        <v>2026</v>
      </c>
      <c r="C130" s="34" t="s">
        <v>62</v>
      </c>
      <c r="D130" s="60" t="s">
        <v>515</v>
      </c>
      <c r="E130" s="60" t="s">
        <v>64</v>
      </c>
      <c r="F130" s="26" t="s">
        <v>668</v>
      </c>
      <c r="G130" s="266" t="s">
        <v>585</v>
      </c>
      <c r="H130" s="180" t="s">
        <v>364</v>
      </c>
      <c r="I130" s="180" t="s">
        <v>358</v>
      </c>
      <c r="J130" s="180" t="s">
        <v>363</v>
      </c>
      <c r="K130" s="184" t="s">
        <v>362</v>
      </c>
      <c r="L130" s="191">
        <v>1701</v>
      </c>
      <c r="M130" s="192" t="s">
        <v>68</v>
      </c>
      <c r="N130" s="193" t="s">
        <v>518</v>
      </c>
      <c r="O130" s="192" t="s">
        <v>65</v>
      </c>
      <c r="P130" s="194" t="s">
        <v>519</v>
      </c>
      <c r="Q130" s="192" t="s">
        <v>66</v>
      </c>
      <c r="R130" s="194" t="s">
        <v>526</v>
      </c>
      <c r="S130" s="192" t="s">
        <v>65</v>
      </c>
      <c r="T130" s="181" t="s">
        <v>527</v>
      </c>
      <c r="U130" s="195" t="s">
        <v>516</v>
      </c>
      <c r="V130" s="196" t="s">
        <v>357</v>
      </c>
      <c r="W130" s="197" t="s">
        <v>352</v>
      </c>
      <c r="X130" s="192" t="s">
        <v>523</v>
      </c>
      <c r="Y130" s="32" t="s">
        <v>553</v>
      </c>
      <c r="Z130" s="37" t="str">
        <f>+IFERROR(VLOOKUP(AA130,LISTAS!$C$2:$D$13,2,0)," ")</f>
        <v>BIENES Y SERVICIOS PARA INVERSIÓN</v>
      </c>
      <c r="AA130" s="38" t="str">
        <f t="shared" si="47"/>
        <v>73</v>
      </c>
      <c r="AB130" s="59">
        <v>730601</v>
      </c>
      <c r="AC130" s="40" t="str">
        <f>+IFERROR(VLOOKUP(AB130,LISTAS!$A$9:$B$217,2,0)," ")</f>
        <v>Consultoria-Asesoria e Investigacion Especializada</v>
      </c>
      <c r="AD130" s="40"/>
      <c r="AE130" s="40"/>
      <c r="AF130" s="89"/>
      <c r="AG130" s="40"/>
      <c r="AH130" s="42"/>
      <c r="AI130" s="90"/>
      <c r="AJ130" s="40"/>
      <c r="AK130" s="26"/>
      <c r="AL130" s="26"/>
      <c r="AM130" s="218">
        <v>450000</v>
      </c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52"/>
      <c r="DG130" s="223">
        <f t="shared" si="32"/>
        <v>450000</v>
      </c>
      <c r="DH130" s="43">
        <f t="shared" si="41"/>
        <v>0</v>
      </c>
      <c r="DI130" s="43">
        <f t="shared" si="42"/>
        <v>0</v>
      </c>
      <c r="DJ130" s="128">
        <f t="shared" si="43"/>
        <v>0</v>
      </c>
      <c r="DK130" s="273">
        <f t="shared" si="44"/>
        <v>0</v>
      </c>
      <c r="DL130" s="130">
        <f t="shared" si="33"/>
        <v>450000</v>
      </c>
      <c r="DM130" s="135">
        <f t="shared" si="46"/>
        <v>0</v>
      </c>
      <c r="DN130" s="130">
        <v>0</v>
      </c>
      <c r="DO130" s="43">
        <v>0</v>
      </c>
      <c r="DP130" s="43">
        <v>0</v>
      </c>
      <c r="DQ130" s="43">
        <v>225000</v>
      </c>
      <c r="DR130" s="43">
        <v>0</v>
      </c>
      <c r="DS130" s="43">
        <v>0</v>
      </c>
      <c r="DT130" s="43">
        <v>0</v>
      </c>
      <c r="DU130" s="43">
        <v>0</v>
      </c>
      <c r="DV130" s="43">
        <v>0</v>
      </c>
      <c r="DW130" s="43">
        <v>0</v>
      </c>
      <c r="DX130" s="43">
        <v>225000</v>
      </c>
      <c r="DY130" s="43">
        <v>0</v>
      </c>
      <c r="DZ130" s="58">
        <f t="shared" si="36"/>
        <v>450000</v>
      </c>
      <c r="EA130" s="45" t="str">
        <f t="shared" si="35"/>
        <v>CORRECTO</v>
      </c>
      <c r="EB130" s="45"/>
      <c r="EC130" s="47"/>
    </row>
    <row r="131" spans="1:133" ht="19.5" customHeight="1" x14ac:dyDescent="0.25">
      <c r="A131" s="24">
        <v>124</v>
      </c>
      <c r="B131" s="24">
        <v>2026</v>
      </c>
      <c r="C131" s="34" t="s">
        <v>62</v>
      </c>
      <c r="D131" s="60" t="s">
        <v>515</v>
      </c>
      <c r="E131" s="60" t="s">
        <v>64</v>
      </c>
      <c r="F131" s="26" t="s">
        <v>669</v>
      </c>
      <c r="G131" s="271" t="s">
        <v>525</v>
      </c>
      <c r="H131" s="180" t="s">
        <v>364</v>
      </c>
      <c r="I131" s="180" t="s">
        <v>358</v>
      </c>
      <c r="J131" s="180" t="s">
        <v>363</v>
      </c>
      <c r="K131" s="184" t="s">
        <v>362</v>
      </c>
      <c r="L131" s="191">
        <v>1701</v>
      </c>
      <c r="M131" s="192" t="s">
        <v>68</v>
      </c>
      <c r="N131" s="193" t="s">
        <v>518</v>
      </c>
      <c r="O131" s="192" t="s">
        <v>65</v>
      </c>
      <c r="P131" s="194" t="s">
        <v>519</v>
      </c>
      <c r="Q131" s="192" t="s">
        <v>66</v>
      </c>
      <c r="R131" s="194" t="s">
        <v>526</v>
      </c>
      <c r="S131" s="192" t="s">
        <v>65</v>
      </c>
      <c r="T131" s="181" t="s">
        <v>527</v>
      </c>
      <c r="U131" s="195" t="s">
        <v>516</v>
      </c>
      <c r="V131" s="196" t="s">
        <v>357</v>
      </c>
      <c r="W131" s="197" t="s">
        <v>352</v>
      </c>
      <c r="X131" s="192" t="s">
        <v>523</v>
      </c>
      <c r="Y131" s="32" t="s">
        <v>553</v>
      </c>
      <c r="Z131" s="37" t="str">
        <f>+IFERROR(VLOOKUP(AA131,LISTAS!$C$2:$D$13,2,0)," ")</f>
        <v>BIENES Y SERVICIOS PARA INVERSIÓN</v>
      </c>
      <c r="AA131" s="38" t="str">
        <f t="shared" ref="AA131" si="48">+MID(AB131,1,2)</f>
        <v>73</v>
      </c>
      <c r="AB131" s="59">
        <v>730601</v>
      </c>
      <c r="AC131" s="40" t="str">
        <f>+IFERROR(VLOOKUP(AB131,LISTAS!$A$9:$B$217,2,0)," ")</f>
        <v>Consultoria-Asesoria e Investigacion Especializada</v>
      </c>
      <c r="AD131" s="40"/>
      <c r="AE131" s="40"/>
      <c r="AF131" s="89"/>
      <c r="AG131" s="40"/>
      <c r="AH131" s="42"/>
      <c r="AI131" s="91"/>
      <c r="AJ131" s="26"/>
      <c r="AK131" s="26"/>
      <c r="AL131" s="26"/>
      <c r="AM131" s="218">
        <v>141552.10999999999</v>
      </c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52"/>
      <c r="DG131" s="223">
        <f t="shared" si="32"/>
        <v>141552.10999999999</v>
      </c>
      <c r="DH131" s="43">
        <f t="shared" si="41"/>
        <v>0</v>
      </c>
      <c r="DI131" s="43">
        <f t="shared" si="42"/>
        <v>0</v>
      </c>
      <c r="DJ131" s="128">
        <f t="shared" si="43"/>
        <v>0</v>
      </c>
      <c r="DK131" s="273">
        <f t="shared" si="44"/>
        <v>0</v>
      </c>
      <c r="DL131" s="130">
        <f t="shared" si="33"/>
        <v>141552.10999999999</v>
      </c>
      <c r="DM131" s="135">
        <f t="shared" si="46"/>
        <v>0</v>
      </c>
      <c r="DN131" s="130">
        <v>0</v>
      </c>
      <c r="DO131" s="43">
        <v>0</v>
      </c>
      <c r="DP131" s="43">
        <v>0</v>
      </c>
      <c r="DQ131" s="43">
        <v>70776.054999999993</v>
      </c>
      <c r="DR131" s="43">
        <v>0</v>
      </c>
      <c r="DS131" s="43">
        <v>0</v>
      </c>
      <c r="DT131" s="43">
        <v>0</v>
      </c>
      <c r="DU131" s="43">
        <v>0</v>
      </c>
      <c r="DV131" s="43">
        <v>0</v>
      </c>
      <c r="DW131" s="43">
        <v>0</v>
      </c>
      <c r="DX131" s="43">
        <v>70776.054999999993</v>
      </c>
      <c r="DY131" s="43">
        <v>0</v>
      </c>
      <c r="DZ131" s="58">
        <f t="shared" si="36"/>
        <v>141552.10999999999</v>
      </c>
      <c r="EA131" s="45" t="str">
        <f t="shared" si="35"/>
        <v>CORRECTO</v>
      </c>
      <c r="EB131" s="45"/>
      <c r="EC131" s="47"/>
    </row>
    <row r="132" spans="1:133" ht="19.5" customHeight="1" x14ac:dyDescent="0.25">
      <c r="A132" s="48">
        <v>125</v>
      </c>
      <c r="B132" s="24">
        <v>2026</v>
      </c>
      <c r="C132" s="34" t="s">
        <v>62</v>
      </c>
      <c r="D132" s="60" t="s">
        <v>515</v>
      </c>
      <c r="E132" s="60" t="s">
        <v>64</v>
      </c>
      <c r="F132" s="26" t="s">
        <v>670</v>
      </c>
      <c r="G132" s="266" t="s">
        <v>587</v>
      </c>
      <c r="H132" s="180" t="s">
        <v>364</v>
      </c>
      <c r="I132" s="180" t="s">
        <v>358</v>
      </c>
      <c r="J132" s="180" t="s">
        <v>363</v>
      </c>
      <c r="K132" s="184" t="s">
        <v>362</v>
      </c>
      <c r="L132" s="191">
        <v>1701</v>
      </c>
      <c r="M132" s="192" t="s">
        <v>68</v>
      </c>
      <c r="N132" s="193" t="s">
        <v>518</v>
      </c>
      <c r="O132" s="192" t="s">
        <v>65</v>
      </c>
      <c r="P132" s="194" t="s">
        <v>519</v>
      </c>
      <c r="Q132" s="192" t="s">
        <v>65</v>
      </c>
      <c r="R132" s="194" t="s">
        <v>520</v>
      </c>
      <c r="S132" s="192" t="s">
        <v>67</v>
      </c>
      <c r="T132" s="34" t="s">
        <v>522</v>
      </c>
      <c r="U132" s="195" t="s">
        <v>516</v>
      </c>
      <c r="V132" s="196" t="s">
        <v>357</v>
      </c>
      <c r="W132" s="197" t="s">
        <v>352</v>
      </c>
      <c r="X132" s="192" t="s">
        <v>523</v>
      </c>
      <c r="Y132" s="32" t="s">
        <v>553</v>
      </c>
      <c r="Z132" s="37" t="str">
        <f>+IFERROR(VLOOKUP(AA132,LISTAS!$C$2:$D$13,2,0)," ")</f>
        <v>OBRAS PÚBLICAS</v>
      </c>
      <c r="AA132" s="38" t="str">
        <f t="shared" si="31"/>
        <v>75</v>
      </c>
      <c r="AB132" s="59">
        <v>750107</v>
      </c>
      <c r="AC132" s="40" t="str">
        <f>+IFERROR(VLOOKUP(AB132,LISTAS!$A$9:$B$217,2,0)," ")</f>
        <v>Construcciones y edificaciones</v>
      </c>
      <c r="AD132" s="40"/>
      <c r="AE132" s="26"/>
      <c r="AF132" s="86"/>
      <c r="AG132" s="26"/>
      <c r="AH132" s="42"/>
      <c r="AI132" s="26"/>
      <c r="AJ132" s="26"/>
      <c r="AK132" s="26"/>
      <c r="AL132" s="26"/>
      <c r="AM132" s="218">
        <v>965122.52</v>
      </c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52"/>
      <c r="DG132" s="223">
        <f t="shared" si="32"/>
        <v>965122.52</v>
      </c>
      <c r="DH132" s="43">
        <f t="shared" si="41"/>
        <v>0</v>
      </c>
      <c r="DI132" s="43">
        <f t="shared" si="42"/>
        <v>0</v>
      </c>
      <c r="DJ132" s="128">
        <f t="shared" si="43"/>
        <v>0</v>
      </c>
      <c r="DK132" s="273">
        <f t="shared" si="44"/>
        <v>0</v>
      </c>
      <c r="DL132" s="130">
        <f t="shared" si="33"/>
        <v>965122.52</v>
      </c>
      <c r="DM132" s="135">
        <f t="shared" si="46"/>
        <v>0</v>
      </c>
      <c r="DN132" s="130">
        <v>0</v>
      </c>
      <c r="DO132" s="43">
        <v>0</v>
      </c>
      <c r="DP132" s="43">
        <v>0</v>
      </c>
      <c r="DQ132" s="43">
        <v>482561.26</v>
      </c>
      <c r="DR132" s="43">
        <v>0</v>
      </c>
      <c r="DS132" s="43">
        <v>0</v>
      </c>
      <c r="DT132" s="43">
        <v>0</v>
      </c>
      <c r="DU132" s="43">
        <v>0</v>
      </c>
      <c r="DV132" s="43">
        <v>0</v>
      </c>
      <c r="DW132" s="43">
        <v>0</v>
      </c>
      <c r="DX132" s="43">
        <v>482561.26</v>
      </c>
      <c r="DY132" s="43">
        <v>0</v>
      </c>
      <c r="DZ132" s="58">
        <f t="shared" si="36"/>
        <v>965122.52</v>
      </c>
      <c r="EA132" s="45" t="str">
        <f t="shared" si="35"/>
        <v>CORRECTO</v>
      </c>
      <c r="EB132" s="45"/>
      <c r="EC132" s="47"/>
    </row>
    <row r="133" spans="1:133" ht="19.5" customHeight="1" x14ac:dyDescent="0.25">
      <c r="A133" s="48">
        <v>126</v>
      </c>
      <c r="B133" s="24">
        <v>2026</v>
      </c>
      <c r="C133" s="34" t="s">
        <v>62</v>
      </c>
      <c r="D133" s="60" t="s">
        <v>515</v>
      </c>
      <c r="E133" s="60" t="s">
        <v>64</v>
      </c>
      <c r="F133" s="26" t="s">
        <v>671</v>
      </c>
      <c r="G133" s="266" t="s">
        <v>588</v>
      </c>
      <c r="H133" s="180" t="s">
        <v>364</v>
      </c>
      <c r="I133" s="180" t="s">
        <v>358</v>
      </c>
      <c r="J133" s="180" t="s">
        <v>363</v>
      </c>
      <c r="K133" s="184" t="s">
        <v>362</v>
      </c>
      <c r="L133" s="191">
        <v>1701</v>
      </c>
      <c r="M133" s="192" t="s">
        <v>68</v>
      </c>
      <c r="N133" s="193" t="s">
        <v>518</v>
      </c>
      <c r="O133" s="192" t="s">
        <v>65</v>
      </c>
      <c r="P133" s="194" t="s">
        <v>519</v>
      </c>
      <c r="Q133" s="192" t="s">
        <v>65</v>
      </c>
      <c r="R133" s="194" t="s">
        <v>520</v>
      </c>
      <c r="S133" s="192" t="s">
        <v>67</v>
      </c>
      <c r="T133" s="34" t="s">
        <v>522</v>
      </c>
      <c r="U133" s="195" t="s">
        <v>516</v>
      </c>
      <c r="V133" s="196" t="s">
        <v>357</v>
      </c>
      <c r="W133" s="197" t="s">
        <v>352</v>
      </c>
      <c r="X133" s="192" t="s">
        <v>523</v>
      </c>
      <c r="Y133" s="32" t="s">
        <v>553</v>
      </c>
      <c r="Z133" s="37" t="str">
        <f>+IFERROR(VLOOKUP(AA133,LISTAS!$C$2:$D$13,2,0)," ")</f>
        <v>OBRAS PÚBLICAS</v>
      </c>
      <c r="AA133" s="38" t="str">
        <f t="shared" ref="AA133:AA134" si="49">+MID(AB133,1,2)</f>
        <v>75</v>
      </c>
      <c r="AB133" s="59">
        <v>750107</v>
      </c>
      <c r="AC133" s="40" t="str">
        <f>+IFERROR(VLOOKUP(AB133,LISTAS!$A$9:$B$217,2,0)," ")</f>
        <v>Construcciones y edificaciones</v>
      </c>
      <c r="AD133" s="40"/>
      <c r="AE133" s="40"/>
      <c r="AF133" s="89"/>
      <c r="AG133" s="40"/>
      <c r="AH133" s="42"/>
      <c r="AI133" s="26"/>
      <c r="AJ133" s="26"/>
      <c r="AK133" s="26"/>
      <c r="AL133" s="26"/>
      <c r="AM133" s="218">
        <v>702537.72</v>
      </c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52"/>
      <c r="DG133" s="223">
        <f t="shared" si="32"/>
        <v>702537.72</v>
      </c>
      <c r="DH133" s="43">
        <f t="shared" si="41"/>
        <v>0</v>
      </c>
      <c r="DI133" s="43">
        <f t="shared" si="42"/>
        <v>0</v>
      </c>
      <c r="DJ133" s="128">
        <f t="shared" si="43"/>
        <v>0</v>
      </c>
      <c r="DK133" s="273">
        <f t="shared" si="44"/>
        <v>0</v>
      </c>
      <c r="DL133" s="130">
        <f t="shared" si="33"/>
        <v>702537.72</v>
      </c>
      <c r="DM133" s="135">
        <f t="shared" si="46"/>
        <v>0</v>
      </c>
      <c r="DN133" s="130">
        <v>0</v>
      </c>
      <c r="DO133" s="43">
        <v>0</v>
      </c>
      <c r="DP133" s="43">
        <v>0</v>
      </c>
      <c r="DQ133" s="43">
        <v>351268.86</v>
      </c>
      <c r="DR133" s="43">
        <v>0</v>
      </c>
      <c r="DS133" s="43">
        <v>0</v>
      </c>
      <c r="DT133" s="43">
        <v>0</v>
      </c>
      <c r="DU133" s="43">
        <v>0</v>
      </c>
      <c r="DV133" s="43">
        <v>0</v>
      </c>
      <c r="DW133" s="43">
        <v>0</v>
      </c>
      <c r="DX133" s="43">
        <v>351268.86</v>
      </c>
      <c r="DY133" s="43">
        <v>0</v>
      </c>
      <c r="DZ133" s="58">
        <f>SUM(DN133:DY133)</f>
        <v>702537.72</v>
      </c>
      <c r="EA133" s="45" t="str">
        <f t="shared" si="35"/>
        <v>CORRECTO</v>
      </c>
      <c r="EB133" s="45"/>
      <c r="EC133" s="47"/>
    </row>
    <row r="134" spans="1:133" ht="19.5" customHeight="1" x14ac:dyDescent="0.25">
      <c r="A134" s="24">
        <v>127</v>
      </c>
      <c r="B134" s="24">
        <v>2026</v>
      </c>
      <c r="C134" s="34" t="s">
        <v>62</v>
      </c>
      <c r="D134" s="60" t="s">
        <v>515</v>
      </c>
      <c r="E134" s="60" t="s">
        <v>64</v>
      </c>
      <c r="F134" s="26" t="s">
        <v>672</v>
      </c>
      <c r="G134" s="266" t="s">
        <v>589</v>
      </c>
      <c r="H134" s="180" t="s">
        <v>364</v>
      </c>
      <c r="I134" s="180" t="s">
        <v>358</v>
      </c>
      <c r="J134" s="180" t="s">
        <v>363</v>
      </c>
      <c r="K134" s="184" t="s">
        <v>362</v>
      </c>
      <c r="L134" s="191">
        <v>1701</v>
      </c>
      <c r="M134" s="192" t="s">
        <v>68</v>
      </c>
      <c r="N134" s="193" t="s">
        <v>518</v>
      </c>
      <c r="O134" s="192" t="s">
        <v>65</v>
      </c>
      <c r="P134" s="194" t="s">
        <v>519</v>
      </c>
      <c r="Q134" s="192" t="s">
        <v>65</v>
      </c>
      <c r="R134" s="194" t="s">
        <v>520</v>
      </c>
      <c r="S134" s="192" t="s">
        <v>67</v>
      </c>
      <c r="T134" s="34" t="s">
        <v>522</v>
      </c>
      <c r="U134" s="195" t="s">
        <v>516</v>
      </c>
      <c r="V134" s="196" t="s">
        <v>357</v>
      </c>
      <c r="W134" s="197" t="s">
        <v>352</v>
      </c>
      <c r="X134" s="192" t="s">
        <v>523</v>
      </c>
      <c r="Y134" s="32" t="s">
        <v>553</v>
      </c>
      <c r="Z134" s="37" t="str">
        <f>+IFERROR(VLOOKUP(AA134,LISTAS!$C$2:$D$13,2,0)," ")</f>
        <v>OBRAS PÚBLICAS</v>
      </c>
      <c r="AA134" s="38" t="str">
        <f t="shared" si="49"/>
        <v>75</v>
      </c>
      <c r="AB134" s="59">
        <v>750107</v>
      </c>
      <c r="AC134" s="40" t="str">
        <f>+IFERROR(VLOOKUP(AB134,LISTAS!$A$9:$B$217,2,0)," ")</f>
        <v>Construcciones y edificaciones</v>
      </c>
      <c r="AD134" s="40"/>
      <c r="AE134" s="40"/>
      <c r="AF134" s="89"/>
      <c r="AG134" s="40"/>
      <c r="AH134" s="42"/>
      <c r="AI134" s="26"/>
      <c r="AJ134" s="26"/>
      <c r="AK134" s="26"/>
      <c r="AL134" s="26"/>
      <c r="AM134" s="218">
        <v>652311.99</v>
      </c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52"/>
      <c r="DG134" s="223">
        <f t="shared" si="32"/>
        <v>652311.99</v>
      </c>
      <c r="DH134" s="43">
        <f t="shared" si="41"/>
        <v>0</v>
      </c>
      <c r="DI134" s="43">
        <f t="shared" si="42"/>
        <v>0</v>
      </c>
      <c r="DJ134" s="128">
        <f t="shared" si="43"/>
        <v>0</v>
      </c>
      <c r="DK134" s="273">
        <f t="shared" si="44"/>
        <v>0</v>
      </c>
      <c r="DL134" s="130">
        <f t="shared" si="33"/>
        <v>652311.99</v>
      </c>
      <c r="DM134" s="135">
        <f t="shared" si="46"/>
        <v>0</v>
      </c>
      <c r="DN134" s="130">
        <v>0</v>
      </c>
      <c r="DO134" s="43">
        <v>0</v>
      </c>
      <c r="DP134" s="43">
        <v>0</v>
      </c>
      <c r="DQ134" s="43">
        <v>326155.995</v>
      </c>
      <c r="DR134" s="43">
        <v>0</v>
      </c>
      <c r="DS134" s="43">
        <v>0</v>
      </c>
      <c r="DT134" s="43">
        <v>0</v>
      </c>
      <c r="DU134" s="43">
        <v>0</v>
      </c>
      <c r="DV134" s="43">
        <v>0</v>
      </c>
      <c r="DW134" s="43">
        <v>0</v>
      </c>
      <c r="DX134" s="43">
        <v>326155.995</v>
      </c>
      <c r="DY134" s="43">
        <v>0</v>
      </c>
      <c r="DZ134" s="58">
        <f t="shared" si="36"/>
        <v>652311.99</v>
      </c>
      <c r="EA134" s="45" t="str">
        <f t="shared" ref="EA134:EA197" si="50">IF(DZ134=DG134,("CORRECTO"),("REVISAR"))</f>
        <v>CORRECTO</v>
      </c>
      <c r="EB134" s="45"/>
      <c r="EC134" s="47"/>
    </row>
    <row r="135" spans="1:133" ht="19.5" customHeight="1" x14ac:dyDescent="0.25">
      <c r="A135" s="48">
        <v>128</v>
      </c>
      <c r="B135" s="24">
        <v>2026</v>
      </c>
      <c r="C135" s="34" t="s">
        <v>62</v>
      </c>
      <c r="D135" s="60" t="s">
        <v>515</v>
      </c>
      <c r="E135" s="60" t="s">
        <v>64</v>
      </c>
      <c r="F135" s="26" t="s">
        <v>673</v>
      </c>
      <c r="G135" s="269" t="s">
        <v>525</v>
      </c>
      <c r="H135" s="180" t="s">
        <v>364</v>
      </c>
      <c r="I135" s="180" t="s">
        <v>358</v>
      </c>
      <c r="J135" s="180" t="s">
        <v>363</v>
      </c>
      <c r="K135" s="184" t="s">
        <v>362</v>
      </c>
      <c r="L135" s="191">
        <v>1701</v>
      </c>
      <c r="M135" s="192" t="s">
        <v>68</v>
      </c>
      <c r="N135" s="193" t="s">
        <v>518</v>
      </c>
      <c r="O135" s="192" t="s">
        <v>65</v>
      </c>
      <c r="P135" s="194" t="s">
        <v>519</v>
      </c>
      <c r="Q135" s="192" t="s">
        <v>65</v>
      </c>
      <c r="R135" s="194" t="s">
        <v>520</v>
      </c>
      <c r="S135" s="192" t="s">
        <v>67</v>
      </c>
      <c r="T135" s="34" t="s">
        <v>522</v>
      </c>
      <c r="U135" s="195" t="s">
        <v>516</v>
      </c>
      <c r="V135" s="196" t="s">
        <v>357</v>
      </c>
      <c r="W135" s="197" t="s">
        <v>352</v>
      </c>
      <c r="X135" s="192" t="s">
        <v>523</v>
      </c>
      <c r="Y135" s="32" t="s">
        <v>553</v>
      </c>
      <c r="Z135" s="37" t="str">
        <f>+IFERROR(VLOOKUP(AA135,LISTAS!$C$2:$D$13,2,0)," ")</f>
        <v>OBRAS PÚBLICAS</v>
      </c>
      <c r="AA135" s="38" t="str">
        <f t="shared" ref="AA135" si="51">+MID(AB135,1,2)</f>
        <v>75</v>
      </c>
      <c r="AB135" s="59">
        <v>750107</v>
      </c>
      <c r="AC135" s="40" t="str">
        <f>+IFERROR(VLOOKUP(AB135,LISTAS!$A$9:$B$217,2,0)," ")</f>
        <v>Construcciones y edificaciones</v>
      </c>
      <c r="AD135" s="40"/>
      <c r="AE135" s="40"/>
      <c r="AF135" s="89"/>
      <c r="AG135" s="40"/>
      <c r="AH135" s="43"/>
      <c r="AI135" s="40"/>
      <c r="AJ135" s="40"/>
      <c r="AK135" s="40"/>
      <c r="AL135" s="26"/>
      <c r="AM135" s="218">
        <v>30113981.280000001</v>
      </c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52"/>
      <c r="DG135" s="223">
        <f t="shared" si="32"/>
        <v>30113981.280000001</v>
      </c>
      <c r="DH135" s="43">
        <f t="shared" si="41"/>
        <v>0</v>
      </c>
      <c r="DI135" s="43">
        <f t="shared" si="42"/>
        <v>0</v>
      </c>
      <c r="DJ135" s="128">
        <f t="shared" si="43"/>
        <v>0</v>
      </c>
      <c r="DK135" s="273">
        <f t="shared" si="44"/>
        <v>0</v>
      </c>
      <c r="DL135" s="130">
        <f t="shared" si="33"/>
        <v>30113981.280000001</v>
      </c>
      <c r="DM135" s="135">
        <f t="shared" ref="DM135:DM198" si="52">AR135+AX135+BD135+BJ135+BP135+BV135+CB135+CH135+CN135+CT135+CZ135+DF135</f>
        <v>0</v>
      </c>
      <c r="DN135" s="130">
        <v>0</v>
      </c>
      <c r="DO135" s="43">
        <v>0</v>
      </c>
      <c r="DP135" s="43">
        <v>0</v>
      </c>
      <c r="DQ135" s="43">
        <v>15056990.640000001</v>
      </c>
      <c r="DR135" s="43">
        <v>0</v>
      </c>
      <c r="DS135" s="43">
        <v>0</v>
      </c>
      <c r="DT135" s="43">
        <v>0</v>
      </c>
      <c r="DU135" s="43">
        <v>0</v>
      </c>
      <c r="DV135" s="43">
        <v>0</v>
      </c>
      <c r="DW135" s="43">
        <v>0</v>
      </c>
      <c r="DX135" s="43">
        <v>15056990.640000001</v>
      </c>
      <c r="DY135" s="43">
        <v>0</v>
      </c>
      <c r="DZ135" s="58">
        <f t="shared" si="36"/>
        <v>30113981.280000001</v>
      </c>
      <c r="EA135" s="45" t="str">
        <f t="shared" si="50"/>
        <v>CORRECTO</v>
      </c>
      <c r="EB135" s="45"/>
      <c r="EC135" s="47"/>
    </row>
    <row r="136" spans="1:133" ht="19.5" customHeight="1" x14ac:dyDescent="0.25">
      <c r="A136" s="48">
        <v>129</v>
      </c>
      <c r="B136" s="24">
        <v>2026</v>
      </c>
      <c r="C136" s="34" t="s">
        <v>62</v>
      </c>
      <c r="D136" s="60" t="s">
        <v>515</v>
      </c>
      <c r="E136" s="60" t="s">
        <v>64</v>
      </c>
      <c r="F136" s="26" t="s">
        <v>674</v>
      </c>
      <c r="G136" s="266" t="s">
        <v>590</v>
      </c>
      <c r="H136" s="180" t="s">
        <v>364</v>
      </c>
      <c r="I136" s="180" t="s">
        <v>358</v>
      </c>
      <c r="J136" s="180" t="s">
        <v>363</v>
      </c>
      <c r="K136" s="184" t="s">
        <v>362</v>
      </c>
      <c r="L136" s="191">
        <v>1701</v>
      </c>
      <c r="M136" s="192" t="s">
        <v>68</v>
      </c>
      <c r="N136" s="193" t="s">
        <v>518</v>
      </c>
      <c r="O136" s="192" t="s">
        <v>65</v>
      </c>
      <c r="P136" s="194" t="s">
        <v>519</v>
      </c>
      <c r="Q136" s="192" t="s">
        <v>67</v>
      </c>
      <c r="R136" s="194" t="s">
        <v>521</v>
      </c>
      <c r="S136" s="32" t="s">
        <v>388</v>
      </c>
      <c r="T136" s="34" t="s">
        <v>552</v>
      </c>
      <c r="U136" s="195" t="s">
        <v>516</v>
      </c>
      <c r="V136" s="196" t="s">
        <v>357</v>
      </c>
      <c r="W136" s="197" t="s">
        <v>352</v>
      </c>
      <c r="X136" s="192" t="s">
        <v>523</v>
      </c>
      <c r="Y136" s="32">
        <v>5934</v>
      </c>
      <c r="Z136" s="37" t="str">
        <f>+IFERROR(VLOOKUP(AA136,LISTAS!$C$2:$D$13,2,0)," ")</f>
        <v>BIENES Y SERVICIOS PARA INVERSIÓN</v>
      </c>
      <c r="AA136" s="38" t="str">
        <f>+MID(AB136,1,2)</f>
        <v>73</v>
      </c>
      <c r="AB136" s="59">
        <v>730601</v>
      </c>
      <c r="AC136" s="26" t="str">
        <f>+IFERROR(VLOOKUP(AB136,LISTAS!$A$9:$B$217,2,0)," ")</f>
        <v>Consultoria-Asesoria e Investigacion Especializada</v>
      </c>
      <c r="AD136" s="47"/>
      <c r="AE136" s="182"/>
      <c r="AF136" s="182"/>
      <c r="AG136" s="182"/>
      <c r="AH136" s="183"/>
      <c r="AI136" s="182"/>
      <c r="AJ136" s="182"/>
      <c r="AK136" s="182"/>
      <c r="AL136" s="182"/>
      <c r="AM136" s="218">
        <v>2777106.3</v>
      </c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52"/>
      <c r="DG136" s="223">
        <f t="shared" si="32"/>
        <v>2777106.3</v>
      </c>
      <c r="DH136" s="43">
        <f t="shared" si="41"/>
        <v>0</v>
      </c>
      <c r="DI136" s="43">
        <f t="shared" si="42"/>
        <v>0</v>
      </c>
      <c r="DJ136" s="128">
        <f t="shared" si="43"/>
        <v>0</v>
      </c>
      <c r="DK136" s="273">
        <f t="shared" si="44"/>
        <v>0</v>
      </c>
      <c r="DL136" s="130">
        <f t="shared" ref="DL136:DL198" si="53">+DG136-DH136-DI136</f>
        <v>2777106.3</v>
      </c>
      <c r="DM136" s="135">
        <f t="shared" si="52"/>
        <v>0</v>
      </c>
      <c r="DN136" s="130">
        <v>0</v>
      </c>
      <c r="DO136" s="43">
        <v>0</v>
      </c>
      <c r="DP136" s="43">
        <v>0</v>
      </c>
      <c r="DQ136" s="43">
        <v>1388553.15</v>
      </c>
      <c r="DR136" s="43">
        <v>0</v>
      </c>
      <c r="DS136" s="43">
        <v>0</v>
      </c>
      <c r="DT136" s="43">
        <v>0</v>
      </c>
      <c r="DU136" s="43">
        <v>0</v>
      </c>
      <c r="DV136" s="43">
        <v>0</v>
      </c>
      <c r="DW136" s="43">
        <v>0</v>
      </c>
      <c r="DX136" s="43">
        <v>1388553.15</v>
      </c>
      <c r="DY136" s="43">
        <v>0</v>
      </c>
      <c r="DZ136" s="58">
        <f t="shared" si="36"/>
        <v>2777106.3</v>
      </c>
      <c r="EA136" s="45" t="str">
        <f t="shared" si="50"/>
        <v>CORRECTO</v>
      </c>
      <c r="EB136" s="45"/>
      <c r="EC136" s="47"/>
    </row>
    <row r="137" spans="1:133" ht="19.5" customHeight="1" x14ac:dyDescent="0.25">
      <c r="A137" s="24">
        <v>130</v>
      </c>
      <c r="B137" s="24">
        <v>2026</v>
      </c>
      <c r="C137" s="34" t="s">
        <v>62</v>
      </c>
      <c r="D137" s="60" t="s">
        <v>515</v>
      </c>
      <c r="E137" s="60" t="s">
        <v>64</v>
      </c>
      <c r="F137" s="26" t="s">
        <v>675</v>
      </c>
      <c r="G137" s="266" t="s">
        <v>591</v>
      </c>
      <c r="H137" s="180" t="s">
        <v>364</v>
      </c>
      <c r="I137" s="180" t="s">
        <v>358</v>
      </c>
      <c r="J137" s="180" t="s">
        <v>363</v>
      </c>
      <c r="K137" s="184" t="s">
        <v>362</v>
      </c>
      <c r="L137" s="191">
        <v>1701</v>
      </c>
      <c r="M137" s="192" t="s">
        <v>68</v>
      </c>
      <c r="N137" s="193" t="s">
        <v>518</v>
      </c>
      <c r="O137" s="192" t="s">
        <v>65</v>
      </c>
      <c r="P137" s="194" t="s">
        <v>519</v>
      </c>
      <c r="Q137" s="192" t="s">
        <v>67</v>
      </c>
      <c r="R137" s="194" t="s">
        <v>521</v>
      </c>
      <c r="S137" s="32" t="s">
        <v>388</v>
      </c>
      <c r="T137" s="34" t="s">
        <v>552</v>
      </c>
      <c r="U137" s="195" t="s">
        <v>516</v>
      </c>
      <c r="V137" s="196" t="s">
        <v>357</v>
      </c>
      <c r="W137" s="197" t="s">
        <v>352</v>
      </c>
      <c r="X137" s="192" t="s">
        <v>523</v>
      </c>
      <c r="Y137" s="32">
        <v>5934</v>
      </c>
      <c r="Z137" s="37" t="str">
        <f>+IFERROR(VLOOKUP(AA137,LISTAS!$C$2:$D$13,2,0)," ")</f>
        <v>BIENES Y SERVICIOS PARA INVERSIÓN</v>
      </c>
      <c r="AA137" s="38" t="str">
        <f>+MID(AB137,1,2)</f>
        <v>73</v>
      </c>
      <c r="AB137" s="59">
        <v>730601</v>
      </c>
      <c r="AC137" s="26" t="str">
        <f>+IFERROR(VLOOKUP(AB137,LISTAS!$A$9:$B$217,2,0)," ")</f>
        <v>Consultoria-Asesoria e Investigacion Especializada</v>
      </c>
      <c r="AD137" s="47"/>
      <c r="AE137" s="182"/>
      <c r="AF137" s="182"/>
      <c r="AG137" s="182"/>
      <c r="AH137" s="183"/>
      <c r="AI137" s="182"/>
      <c r="AJ137" s="182"/>
      <c r="AK137" s="182"/>
      <c r="AL137" s="182"/>
      <c r="AM137" s="218">
        <v>480601.43</v>
      </c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52"/>
      <c r="DG137" s="223">
        <f t="shared" si="32"/>
        <v>480601.43</v>
      </c>
      <c r="DH137" s="43">
        <f t="shared" si="41"/>
        <v>0</v>
      </c>
      <c r="DI137" s="43">
        <f t="shared" si="42"/>
        <v>0</v>
      </c>
      <c r="DJ137" s="128">
        <f t="shared" si="43"/>
        <v>0</v>
      </c>
      <c r="DK137" s="273">
        <f t="shared" si="44"/>
        <v>0</v>
      </c>
      <c r="DL137" s="130">
        <f t="shared" si="53"/>
        <v>480601.43</v>
      </c>
      <c r="DM137" s="135">
        <f t="shared" si="52"/>
        <v>0</v>
      </c>
      <c r="DN137" s="130">
        <v>0</v>
      </c>
      <c r="DO137" s="43">
        <v>0</v>
      </c>
      <c r="DP137" s="43">
        <v>0</v>
      </c>
      <c r="DQ137" s="43">
        <v>240300.715</v>
      </c>
      <c r="DR137" s="43">
        <v>0</v>
      </c>
      <c r="DS137" s="43">
        <v>0</v>
      </c>
      <c r="DT137" s="43">
        <v>0</v>
      </c>
      <c r="DU137" s="43">
        <v>0</v>
      </c>
      <c r="DV137" s="43">
        <v>0</v>
      </c>
      <c r="DW137" s="43">
        <v>0</v>
      </c>
      <c r="DX137" s="43">
        <v>240300.715</v>
      </c>
      <c r="DY137" s="43">
        <v>0</v>
      </c>
      <c r="DZ137" s="58">
        <f t="shared" si="36"/>
        <v>480601.43</v>
      </c>
      <c r="EA137" s="45" t="str">
        <f t="shared" si="50"/>
        <v>CORRECTO</v>
      </c>
      <c r="EB137" s="45"/>
      <c r="EC137" s="47"/>
    </row>
    <row r="138" spans="1:133" ht="19.5" customHeight="1" x14ac:dyDescent="0.25">
      <c r="A138" s="48">
        <v>131</v>
      </c>
      <c r="B138" s="24">
        <v>2026</v>
      </c>
      <c r="C138" s="34" t="s">
        <v>62</v>
      </c>
      <c r="D138" s="60" t="s">
        <v>515</v>
      </c>
      <c r="E138" s="60" t="s">
        <v>64</v>
      </c>
      <c r="F138" s="26" t="s">
        <v>676</v>
      </c>
      <c r="G138" s="268" t="s">
        <v>525</v>
      </c>
      <c r="H138" s="180" t="s">
        <v>364</v>
      </c>
      <c r="I138" s="180" t="s">
        <v>358</v>
      </c>
      <c r="J138" s="180" t="s">
        <v>363</v>
      </c>
      <c r="K138" s="184" t="s">
        <v>362</v>
      </c>
      <c r="L138" s="191">
        <v>1701</v>
      </c>
      <c r="M138" s="192" t="s">
        <v>68</v>
      </c>
      <c r="N138" s="193" t="s">
        <v>518</v>
      </c>
      <c r="O138" s="192" t="s">
        <v>65</v>
      </c>
      <c r="P138" s="194" t="s">
        <v>519</v>
      </c>
      <c r="Q138" s="192" t="s">
        <v>67</v>
      </c>
      <c r="R138" s="194" t="s">
        <v>521</v>
      </c>
      <c r="S138" s="32" t="s">
        <v>388</v>
      </c>
      <c r="T138" s="34" t="s">
        <v>552</v>
      </c>
      <c r="U138" s="195" t="s">
        <v>516</v>
      </c>
      <c r="V138" s="196" t="s">
        <v>357</v>
      </c>
      <c r="W138" s="197" t="s">
        <v>352</v>
      </c>
      <c r="X138" s="192" t="s">
        <v>523</v>
      </c>
      <c r="Y138" s="32">
        <v>5934</v>
      </c>
      <c r="Z138" s="37" t="str">
        <f>+IFERROR(VLOOKUP(AA138,LISTAS!$C$2:$D$13,2,0)," ")</f>
        <v>BIENES Y SERVICIOS PARA INVERSIÓN</v>
      </c>
      <c r="AA138" s="38" t="str">
        <f t="shared" ref="AA138" si="54">+MID(AB138,1,2)</f>
        <v>73</v>
      </c>
      <c r="AB138" s="59">
        <v>730601</v>
      </c>
      <c r="AC138" s="26" t="str">
        <f>+IFERROR(VLOOKUP(AB138,LISTAS!$A$9:$B$217,2,0)," ")</f>
        <v>Consultoria-Asesoria e Investigacion Especializada</v>
      </c>
      <c r="AD138" s="47"/>
      <c r="AE138" s="182"/>
      <c r="AF138" s="182"/>
      <c r="AG138" s="182"/>
      <c r="AH138" s="183"/>
      <c r="AI138" s="182"/>
      <c r="AJ138" s="182"/>
      <c r="AK138" s="182"/>
      <c r="AL138" s="182"/>
      <c r="AM138" s="218">
        <v>354989.85999999987</v>
      </c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52"/>
      <c r="DG138" s="223">
        <f t="shared" si="32"/>
        <v>354989.85999999987</v>
      </c>
      <c r="DH138" s="43">
        <f t="shared" si="41"/>
        <v>0</v>
      </c>
      <c r="DI138" s="43">
        <f t="shared" si="42"/>
        <v>0</v>
      </c>
      <c r="DJ138" s="128">
        <f t="shared" si="43"/>
        <v>0</v>
      </c>
      <c r="DK138" s="273">
        <f t="shared" si="44"/>
        <v>0</v>
      </c>
      <c r="DL138" s="130">
        <f t="shared" si="53"/>
        <v>354989.85999999987</v>
      </c>
      <c r="DM138" s="135">
        <f t="shared" si="52"/>
        <v>0</v>
      </c>
      <c r="DN138" s="130">
        <v>0</v>
      </c>
      <c r="DO138" s="43">
        <v>0</v>
      </c>
      <c r="DP138" s="43">
        <v>0</v>
      </c>
      <c r="DQ138" s="43">
        <v>177494.92999999993</v>
      </c>
      <c r="DR138" s="43">
        <v>0</v>
      </c>
      <c r="DS138" s="43">
        <v>0</v>
      </c>
      <c r="DT138" s="43">
        <v>0</v>
      </c>
      <c r="DU138" s="43">
        <v>0</v>
      </c>
      <c r="DV138" s="43">
        <v>0</v>
      </c>
      <c r="DW138" s="43">
        <v>0</v>
      </c>
      <c r="DX138" s="43">
        <v>177494.92999999993</v>
      </c>
      <c r="DY138" s="43">
        <v>0</v>
      </c>
      <c r="DZ138" s="58">
        <f t="shared" si="36"/>
        <v>354989.85999999987</v>
      </c>
      <c r="EA138" s="45" t="str">
        <f t="shared" si="50"/>
        <v>CORRECTO</v>
      </c>
      <c r="EB138" s="45"/>
      <c r="EC138" s="47"/>
    </row>
    <row r="139" spans="1:133" ht="19.5" customHeight="1" x14ac:dyDescent="0.25">
      <c r="A139" s="48">
        <v>132</v>
      </c>
      <c r="B139" s="24">
        <v>2026</v>
      </c>
      <c r="C139" s="34" t="s">
        <v>62</v>
      </c>
      <c r="D139" s="60" t="s">
        <v>515</v>
      </c>
      <c r="E139" s="60" t="s">
        <v>64</v>
      </c>
      <c r="F139" s="26" t="s">
        <v>677</v>
      </c>
      <c r="G139" s="266" t="s">
        <v>592</v>
      </c>
      <c r="H139" s="180" t="s">
        <v>364</v>
      </c>
      <c r="I139" s="180" t="s">
        <v>358</v>
      </c>
      <c r="J139" s="180" t="s">
        <v>363</v>
      </c>
      <c r="K139" s="184" t="s">
        <v>362</v>
      </c>
      <c r="L139" s="191">
        <v>1701</v>
      </c>
      <c r="M139" s="192" t="s">
        <v>68</v>
      </c>
      <c r="N139" s="193" t="s">
        <v>518</v>
      </c>
      <c r="O139" s="192" t="s">
        <v>65</v>
      </c>
      <c r="P139" s="194" t="s">
        <v>519</v>
      </c>
      <c r="Q139" s="192" t="s">
        <v>67</v>
      </c>
      <c r="R139" s="194" t="s">
        <v>521</v>
      </c>
      <c r="S139" s="32" t="s">
        <v>388</v>
      </c>
      <c r="T139" s="34" t="s">
        <v>552</v>
      </c>
      <c r="U139" s="195" t="s">
        <v>516</v>
      </c>
      <c r="V139" s="196" t="s">
        <v>357</v>
      </c>
      <c r="W139" s="197" t="s">
        <v>352</v>
      </c>
      <c r="X139" s="32" t="s">
        <v>353</v>
      </c>
      <c r="Y139" s="32" t="s">
        <v>353</v>
      </c>
      <c r="Z139" s="37" t="str">
        <f>+IFERROR(VLOOKUP(AA139,LISTAS!$C$2:$D$13,2,0)," ")</f>
        <v>BIENES Y SERVICIOS PARA INVERSIÓN</v>
      </c>
      <c r="AA139" s="217" t="str">
        <f t="shared" ref="AA139:AA198" si="55">+MID(AB139,1,2)</f>
        <v>73</v>
      </c>
      <c r="AB139" s="24">
        <v>730417</v>
      </c>
      <c r="AC139" s="26" t="str">
        <f>+IFERROR(VLOOKUP(AB139,LISTAS!$A$9:$B$217,2,0)," ")</f>
        <v>Infraestructura</v>
      </c>
      <c r="AD139" s="40"/>
      <c r="AE139" s="40"/>
      <c r="AF139" s="77"/>
      <c r="AG139" s="40"/>
      <c r="AH139" s="79"/>
      <c r="AI139" s="40"/>
      <c r="AJ139" s="40"/>
      <c r="AK139" s="40"/>
      <c r="AL139" s="40"/>
      <c r="AM139" s="218">
        <v>160000</v>
      </c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52"/>
      <c r="DG139" s="223">
        <f t="shared" ref="DG139:DG198" si="56">+AM139+AS139+AY139+BE139+BK139+BQ139+BW139+CC139+CI139+CO139+CU139+DA139</f>
        <v>160000</v>
      </c>
      <c r="DH139" s="43">
        <f t="shared" ref="DH135:DH198" si="57">AO139+AU139+BA139+BG139+BM139+BS139+BY139+CE139+CK139+CQ139+CW139+DC139</f>
        <v>0</v>
      </c>
      <c r="DI139" s="43">
        <f t="shared" ref="DI135:DI198" si="58">AP139+AV139+BB139+BH139+BN139+BT139+BZ139+CF139+CL139+CR139+CX139+DD139</f>
        <v>0</v>
      </c>
      <c r="DJ139" s="128">
        <f t="shared" ref="DJ135:DJ198" si="59">AQ139+AW139+BC139+BI139+BO139+BU139+CA139+CG139+CM139+CS139+CY139+DE139</f>
        <v>0</v>
      </c>
      <c r="DK139" s="273">
        <f t="shared" ref="DK135:DK198" si="60">+DJ139/DG139</f>
        <v>0</v>
      </c>
      <c r="DL139" s="130">
        <f t="shared" si="53"/>
        <v>160000</v>
      </c>
      <c r="DM139" s="135">
        <f t="shared" si="52"/>
        <v>0</v>
      </c>
      <c r="DN139" s="130">
        <v>0</v>
      </c>
      <c r="DO139" s="43">
        <v>0</v>
      </c>
      <c r="DP139" s="43">
        <v>0</v>
      </c>
      <c r="DQ139" s="43">
        <v>80000</v>
      </c>
      <c r="DR139" s="43">
        <v>0</v>
      </c>
      <c r="DS139" s="43">
        <v>0</v>
      </c>
      <c r="DT139" s="43">
        <v>0</v>
      </c>
      <c r="DU139" s="43">
        <v>0</v>
      </c>
      <c r="DV139" s="43">
        <v>0</v>
      </c>
      <c r="DW139" s="43">
        <v>0</v>
      </c>
      <c r="DX139" s="43">
        <v>80000</v>
      </c>
      <c r="DY139" s="43">
        <v>0</v>
      </c>
      <c r="DZ139" s="58">
        <f t="shared" si="36"/>
        <v>160000</v>
      </c>
      <c r="EA139" s="45" t="str">
        <f t="shared" si="50"/>
        <v>CORRECTO</v>
      </c>
      <c r="EB139" s="45"/>
      <c r="EC139" s="47"/>
    </row>
    <row r="140" spans="1:133" ht="19.5" customHeight="1" x14ac:dyDescent="0.25">
      <c r="A140" s="24">
        <v>133</v>
      </c>
      <c r="B140" s="24">
        <v>2026</v>
      </c>
      <c r="C140" s="34" t="s">
        <v>62</v>
      </c>
      <c r="D140" s="60" t="s">
        <v>515</v>
      </c>
      <c r="E140" s="60" t="s">
        <v>64</v>
      </c>
      <c r="F140" s="26" t="s">
        <v>678</v>
      </c>
      <c r="G140" s="266" t="s">
        <v>593</v>
      </c>
      <c r="H140" s="180" t="s">
        <v>364</v>
      </c>
      <c r="I140" s="180" t="s">
        <v>358</v>
      </c>
      <c r="J140" s="180" t="s">
        <v>363</v>
      </c>
      <c r="K140" s="184" t="s">
        <v>362</v>
      </c>
      <c r="L140" s="191">
        <v>1701</v>
      </c>
      <c r="M140" s="192" t="s">
        <v>68</v>
      </c>
      <c r="N140" s="193" t="s">
        <v>518</v>
      </c>
      <c r="O140" s="192" t="s">
        <v>65</v>
      </c>
      <c r="P140" s="194" t="s">
        <v>519</v>
      </c>
      <c r="Q140" s="192" t="s">
        <v>67</v>
      </c>
      <c r="R140" s="194" t="s">
        <v>521</v>
      </c>
      <c r="S140" s="32" t="s">
        <v>388</v>
      </c>
      <c r="T140" s="34" t="s">
        <v>552</v>
      </c>
      <c r="U140" s="195" t="s">
        <v>516</v>
      </c>
      <c r="V140" s="196" t="s">
        <v>357</v>
      </c>
      <c r="W140" s="197" t="s">
        <v>352</v>
      </c>
      <c r="X140" s="32" t="s">
        <v>353</v>
      </c>
      <c r="Y140" s="32" t="s">
        <v>353</v>
      </c>
      <c r="Z140" s="37" t="str">
        <f>+IFERROR(VLOOKUP(AA140,LISTAS!$C$2:$D$13,2,0)," ")</f>
        <v>BIENES Y SERVICIOS PARA INVERSIÓN</v>
      </c>
      <c r="AA140" s="38" t="str">
        <f t="shared" si="55"/>
        <v>73</v>
      </c>
      <c r="AB140" s="24">
        <v>730417</v>
      </c>
      <c r="AC140" s="26" t="str">
        <f>+IFERROR(VLOOKUP(AB140,LISTAS!$A$9:$B$217,2,0)," ")</f>
        <v>Infraestructura</v>
      </c>
      <c r="AD140" s="40"/>
      <c r="AE140" s="26"/>
      <c r="AF140" s="77"/>
      <c r="AG140" s="40"/>
      <c r="AH140" s="78"/>
      <c r="AI140" s="26"/>
      <c r="AJ140" s="26"/>
      <c r="AK140" s="40"/>
      <c r="AL140" s="26"/>
      <c r="AM140" s="218">
        <v>20000</v>
      </c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52"/>
      <c r="DG140" s="223">
        <f t="shared" si="56"/>
        <v>20000</v>
      </c>
      <c r="DH140" s="43">
        <f t="shared" si="57"/>
        <v>0</v>
      </c>
      <c r="DI140" s="43">
        <f t="shared" si="58"/>
        <v>0</v>
      </c>
      <c r="DJ140" s="128">
        <f t="shared" si="59"/>
        <v>0</v>
      </c>
      <c r="DK140" s="273">
        <f t="shared" si="60"/>
        <v>0</v>
      </c>
      <c r="DL140" s="130">
        <f t="shared" si="53"/>
        <v>20000</v>
      </c>
      <c r="DM140" s="135">
        <f t="shared" si="52"/>
        <v>0</v>
      </c>
      <c r="DN140" s="130">
        <v>0</v>
      </c>
      <c r="DO140" s="43">
        <v>0</v>
      </c>
      <c r="DP140" s="43">
        <v>0</v>
      </c>
      <c r="DQ140" s="43">
        <v>10000</v>
      </c>
      <c r="DR140" s="43">
        <v>0</v>
      </c>
      <c r="DS140" s="43">
        <v>0</v>
      </c>
      <c r="DT140" s="43">
        <v>0</v>
      </c>
      <c r="DU140" s="43">
        <v>0</v>
      </c>
      <c r="DV140" s="43">
        <v>0</v>
      </c>
      <c r="DW140" s="43">
        <v>0</v>
      </c>
      <c r="DX140" s="43">
        <v>10000</v>
      </c>
      <c r="DY140" s="43">
        <v>0</v>
      </c>
      <c r="DZ140" s="58">
        <f t="shared" si="36"/>
        <v>20000</v>
      </c>
      <c r="EA140" s="45" t="str">
        <f t="shared" si="50"/>
        <v>CORRECTO</v>
      </c>
      <c r="EB140" s="45"/>
      <c r="EC140" s="47"/>
    </row>
    <row r="141" spans="1:133" ht="19.5" customHeight="1" x14ac:dyDescent="0.25">
      <c r="A141" s="48">
        <v>134</v>
      </c>
      <c r="B141" s="24">
        <v>2026</v>
      </c>
      <c r="C141" s="34" t="s">
        <v>62</v>
      </c>
      <c r="D141" s="60" t="s">
        <v>515</v>
      </c>
      <c r="E141" s="60" t="s">
        <v>64</v>
      </c>
      <c r="F141" s="26" t="s">
        <v>679</v>
      </c>
      <c r="G141" s="94" t="s">
        <v>525</v>
      </c>
      <c r="H141" s="180" t="s">
        <v>364</v>
      </c>
      <c r="I141" s="180" t="s">
        <v>358</v>
      </c>
      <c r="J141" s="180" t="s">
        <v>363</v>
      </c>
      <c r="K141" s="184" t="s">
        <v>362</v>
      </c>
      <c r="L141" s="191">
        <v>1701</v>
      </c>
      <c r="M141" s="192" t="s">
        <v>68</v>
      </c>
      <c r="N141" s="193" t="s">
        <v>518</v>
      </c>
      <c r="O141" s="192" t="s">
        <v>65</v>
      </c>
      <c r="P141" s="194" t="s">
        <v>519</v>
      </c>
      <c r="Q141" s="192" t="s">
        <v>67</v>
      </c>
      <c r="R141" s="194" t="s">
        <v>521</v>
      </c>
      <c r="S141" s="32" t="s">
        <v>388</v>
      </c>
      <c r="T141" s="34" t="s">
        <v>552</v>
      </c>
      <c r="U141" s="195" t="s">
        <v>516</v>
      </c>
      <c r="V141" s="196" t="s">
        <v>357</v>
      </c>
      <c r="W141" s="197" t="s">
        <v>352</v>
      </c>
      <c r="X141" s="32" t="s">
        <v>353</v>
      </c>
      <c r="Y141" s="32" t="s">
        <v>353</v>
      </c>
      <c r="Z141" s="37" t="str">
        <f>+IFERROR(VLOOKUP(AA141,LISTAS!$C$2:$D$13,2,0)," ")</f>
        <v>BIENES Y SERVICIOS PARA INVERSIÓN</v>
      </c>
      <c r="AA141" s="38" t="str">
        <f t="shared" ref="AA141" si="61">+MID(AB141,1,2)</f>
        <v>73</v>
      </c>
      <c r="AB141" s="24">
        <v>730417</v>
      </c>
      <c r="AC141" s="26" t="str">
        <f>+IFERROR(VLOOKUP(AB141,LISTAS!$A$9:$B$217,2,0)," ")</f>
        <v>Infraestructura</v>
      </c>
      <c r="AD141" s="40"/>
      <c r="AE141" s="26"/>
      <c r="AF141" s="77"/>
      <c r="AG141" s="40"/>
      <c r="AH141" s="78"/>
      <c r="AI141" s="26"/>
      <c r="AJ141" s="26"/>
      <c r="AK141" s="40"/>
      <c r="AL141" s="26"/>
      <c r="AM141" s="218">
        <v>175809.69</v>
      </c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52"/>
      <c r="DG141" s="223">
        <f t="shared" si="56"/>
        <v>175809.69</v>
      </c>
      <c r="DH141" s="43">
        <f t="shared" si="57"/>
        <v>0</v>
      </c>
      <c r="DI141" s="43">
        <f t="shared" si="58"/>
        <v>0</v>
      </c>
      <c r="DJ141" s="128">
        <f t="shared" si="59"/>
        <v>0</v>
      </c>
      <c r="DK141" s="273">
        <f t="shared" si="60"/>
        <v>0</v>
      </c>
      <c r="DL141" s="130">
        <f t="shared" si="53"/>
        <v>175809.69</v>
      </c>
      <c r="DM141" s="135">
        <f t="shared" si="52"/>
        <v>0</v>
      </c>
      <c r="DN141" s="130">
        <v>0</v>
      </c>
      <c r="DO141" s="43">
        <v>0</v>
      </c>
      <c r="DP141" s="43">
        <v>0</v>
      </c>
      <c r="DQ141" s="43">
        <v>87904.845000000001</v>
      </c>
      <c r="DR141" s="43">
        <v>0</v>
      </c>
      <c r="DS141" s="43">
        <v>0</v>
      </c>
      <c r="DT141" s="43">
        <v>0</v>
      </c>
      <c r="DU141" s="43">
        <v>0</v>
      </c>
      <c r="DV141" s="43">
        <v>0</v>
      </c>
      <c r="DW141" s="43">
        <v>0</v>
      </c>
      <c r="DX141" s="43">
        <v>87904.845000000001</v>
      </c>
      <c r="DY141" s="43">
        <v>0</v>
      </c>
      <c r="DZ141" s="58">
        <f t="shared" si="36"/>
        <v>175809.69</v>
      </c>
      <c r="EA141" s="45" t="str">
        <f t="shared" si="50"/>
        <v>CORRECTO</v>
      </c>
      <c r="EB141" s="45"/>
      <c r="EC141" s="47"/>
    </row>
    <row r="142" spans="1:133" ht="19.5" hidden="1" customHeight="1" x14ac:dyDescent="0.25">
      <c r="A142" s="48">
        <v>135</v>
      </c>
      <c r="B142" s="24">
        <v>2026</v>
      </c>
      <c r="C142" s="34" t="s">
        <v>62</v>
      </c>
      <c r="D142" s="92"/>
      <c r="E142" s="93"/>
      <c r="F142" s="26"/>
      <c r="G142" s="94"/>
      <c r="H142" s="28"/>
      <c r="I142" s="29"/>
      <c r="J142" s="29"/>
      <c r="K142" s="30"/>
      <c r="L142" s="31"/>
      <c r="M142" s="54"/>
      <c r="N142" s="55"/>
      <c r="O142" s="54"/>
      <c r="P142" s="54"/>
      <c r="Q142" s="54"/>
      <c r="R142" s="54"/>
      <c r="S142" s="54"/>
      <c r="T142" s="56"/>
      <c r="U142" s="32"/>
      <c r="V142" s="35"/>
      <c r="W142" s="51"/>
      <c r="X142" s="32"/>
      <c r="Y142" s="32"/>
      <c r="Z142" s="37" t="str">
        <f>+IFERROR(VLOOKUP(AA142,LISTAS!$C$2:$D$13,2,0)," ")</f>
        <v xml:space="preserve"> </v>
      </c>
      <c r="AA142" s="38" t="str">
        <f t="shared" si="55"/>
        <v/>
      </c>
      <c r="AB142" s="48"/>
      <c r="AC142" s="40" t="str">
        <f>+IFERROR(VLOOKUP(AB142,LISTAS!$A$9:$B$217,2,0)," ")</f>
        <v xml:space="preserve"> </v>
      </c>
      <c r="AD142" s="40"/>
      <c r="AE142" s="26"/>
      <c r="AF142" s="77"/>
      <c r="AG142" s="40"/>
      <c r="AH142" s="78"/>
      <c r="AI142" s="26"/>
      <c r="AJ142" s="26"/>
      <c r="AK142" s="40"/>
      <c r="AL142" s="26"/>
      <c r="AM142" s="218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52"/>
      <c r="DG142" s="223">
        <f t="shared" si="56"/>
        <v>0</v>
      </c>
      <c r="DH142" s="43">
        <f t="shared" si="57"/>
        <v>0</v>
      </c>
      <c r="DI142" s="43">
        <f t="shared" si="58"/>
        <v>0</v>
      </c>
      <c r="DJ142" s="128">
        <f t="shared" si="59"/>
        <v>0</v>
      </c>
      <c r="DK142" s="273" t="e">
        <f t="shared" si="60"/>
        <v>#DIV/0!</v>
      </c>
      <c r="DL142" s="130">
        <f t="shared" si="53"/>
        <v>0</v>
      </c>
      <c r="DM142" s="135">
        <f t="shared" si="52"/>
        <v>0</v>
      </c>
      <c r="DN142" s="130">
        <v>0</v>
      </c>
      <c r="DO142" s="43">
        <v>0</v>
      </c>
      <c r="DP142" s="43">
        <v>0</v>
      </c>
      <c r="DQ142" s="43">
        <v>0</v>
      </c>
      <c r="DR142" s="43">
        <v>0</v>
      </c>
      <c r="DS142" s="43">
        <v>0</v>
      </c>
      <c r="DT142" s="43">
        <v>0</v>
      </c>
      <c r="DU142" s="43">
        <v>0</v>
      </c>
      <c r="DV142" s="43">
        <v>0</v>
      </c>
      <c r="DW142" s="43">
        <v>0</v>
      </c>
      <c r="DX142" s="43">
        <v>0</v>
      </c>
      <c r="DY142" s="43">
        <v>0</v>
      </c>
      <c r="DZ142" s="58">
        <f>SUM(DN142:DY142)</f>
        <v>0</v>
      </c>
      <c r="EA142" s="45" t="str">
        <f t="shared" si="50"/>
        <v>CORRECTO</v>
      </c>
      <c r="EB142" s="45"/>
      <c r="EC142" s="47"/>
    </row>
    <row r="143" spans="1:133" ht="19.5" hidden="1" customHeight="1" x14ac:dyDescent="0.25">
      <c r="A143" s="24">
        <v>136</v>
      </c>
      <c r="B143" s="24">
        <v>2026</v>
      </c>
      <c r="C143" s="34" t="s">
        <v>62</v>
      </c>
      <c r="D143" s="92"/>
      <c r="E143" s="93"/>
      <c r="F143" s="26"/>
      <c r="G143" s="94"/>
      <c r="H143" s="28"/>
      <c r="I143" s="29"/>
      <c r="J143" s="29"/>
      <c r="K143" s="30"/>
      <c r="L143" s="31"/>
      <c r="M143" s="54"/>
      <c r="N143" s="55"/>
      <c r="O143" s="54"/>
      <c r="P143" s="54"/>
      <c r="Q143" s="54"/>
      <c r="R143" s="54"/>
      <c r="S143" s="54"/>
      <c r="T143" s="56"/>
      <c r="U143" s="32"/>
      <c r="V143" s="35"/>
      <c r="W143" s="51"/>
      <c r="X143" s="32"/>
      <c r="Y143" s="32"/>
      <c r="Z143" s="37" t="str">
        <f>+IFERROR(VLOOKUP(AA143,LISTAS!$C$2:$D$13,2,0)," ")</f>
        <v xml:space="preserve"> </v>
      </c>
      <c r="AA143" s="38" t="str">
        <f t="shared" si="55"/>
        <v/>
      </c>
      <c r="AB143" s="48"/>
      <c r="AC143" s="40" t="str">
        <f>+IFERROR(VLOOKUP(AB143,LISTAS!$A$9:$B$217,2,0)," ")</f>
        <v xml:space="preserve"> </v>
      </c>
      <c r="AD143" s="40"/>
      <c r="AE143" s="26"/>
      <c r="AF143" s="77"/>
      <c r="AG143" s="40"/>
      <c r="AH143" s="78"/>
      <c r="AI143" s="26"/>
      <c r="AJ143" s="26"/>
      <c r="AK143" s="40"/>
      <c r="AL143" s="26"/>
      <c r="AM143" s="218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52"/>
      <c r="DG143" s="223">
        <f t="shared" si="56"/>
        <v>0</v>
      </c>
      <c r="DH143" s="43">
        <f t="shared" si="57"/>
        <v>0</v>
      </c>
      <c r="DI143" s="43">
        <f t="shared" si="58"/>
        <v>0</v>
      </c>
      <c r="DJ143" s="128">
        <f t="shared" si="59"/>
        <v>0</v>
      </c>
      <c r="DK143" s="273" t="e">
        <f t="shared" si="60"/>
        <v>#DIV/0!</v>
      </c>
      <c r="DL143" s="130">
        <f t="shared" si="53"/>
        <v>0</v>
      </c>
      <c r="DM143" s="135">
        <f t="shared" si="52"/>
        <v>0</v>
      </c>
      <c r="DN143" s="130">
        <v>0</v>
      </c>
      <c r="DO143" s="43">
        <v>0</v>
      </c>
      <c r="DP143" s="43">
        <v>0</v>
      </c>
      <c r="DQ143" s="43">
        <v>0</v>
      </c>
      <c r="DR143" s="43">
        <v>0</v>
      </c>
      <c r="DS143" s="43">
        <v>0</v>
      </c>
      <c r="DT143" s="43">
        <v>0</v>
      </c>
      <c r="DU143" s="43">
        <v>0</v>
      </c>
      <c r="DV143" s="43">
        <v>0</v>
      </c>
      <c r="DW143" s="43">
        <v>0</v>
      </c>
      <c r="DX143" s="43">
        <v>0</v>
      </c>
      <c r="DY143" s="43">
        <v>0</v>
      </c>
      <c r="DZ143" s="58">
        <f t="shared" si="36"/>
        <v>0</v>
      </c>
      <c r="EA143" s="45" t="str">
        <f t="shared" si="50"/>
        <v>CORRECTO</v>
      </c>
      <c r="EB143" s="45"/>
      <c r="EC143" s="47"/>
    </row>
    <row r="144" spans="1:133" ht="19.5" hidden="1" customHeight="1" x14ac:dyDescent="0.25">
      <c r="A144" s="48">
        <v>137</v>
      </c>
      <c r="B144" s="24">
        <v>2026</v>
      </c>
      <c r="C144" s="34" t="s">
        <v>62</v>
      </c>
      <c r="D144" s="92"/>
      <c r="E144" s="93"/>
      <c r="F144" s="26"/>
      <c r="G144" s="95"/>
      <c r="H144" s="28"/>
      <c r="I144" s="29"/>
      <c r="J144" s="29"/>
      <c r="K144" s="30"/>
      <c r="L144" s="31"/>
      <c r="M144" s="54"/>
      <c r="N144" s="55"/>
      <c r="O144" s="54"/>
      <c r="P144" s="54"/>
      <c r="Q144" s="54"/>
      <c r="R144" s="54"/>
      <c r="S144" s="54"/>
      <c r="T144" s="56"/>
      <c r="U144" s="32"/>
      <c r="V144" s="35"/>
      <c r="W144" s="51"/>
      <c r="X144" s="32"/>
      <c r="Y144" s="32"/>
      <c r="Z144" s="37" t="str">
        <f>+IFERROR(VLOOKUP(AA144,LISTAS!$C$2:$D$13,2,0)," ")</f>
        <v xml:space="preserve"> </v>
      </c>
      <c r="AA144" s="38" t="str">
        <f t="shared" si="55"/>
        <v/>
      </c>
      <c r="AB144" s="48"/>
      <c r="AC144" s="40" t="str">
        <f>+IFERROR(VLOOKUP(AB144,LISTAS!$A$9:$B$217,2,0)," ")</f>
        <v xml:space="preserve"> </v>
      </c>
      <c r="AD144" s="40"/>
      <c r="AE144" s="26"/>
      <c r="AF144" s="77"/>
      <c r="AG144" s="40"/>
      <c r="AH144" s="78"/>
      <c r="AI144" s="26"/>
      <c r="AJ144" s="26"/>
      <c r="AK144" s="40"/>
      <c r="AL144" s="26"/>
      <c r="AM144" s="218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52"/>
      <c r="DG144" s="223">
        <f t="shared" si="56"/>
        <v>0</v>
      </c>
      <c r="DH144" s="43">
        <f t="shared" si="57"/>
        <v>0</v>
      </c>
      <c r="DI144" s="43">
        <f t="shared" si="58"/>
        <v>0</v>
      </c>
      <c r="DJ144" s="128">
        <f t="shared" si="59"/>
        <v>0</v>
      </c>
      <c r="DK144" s="273" t="e">
        <f t="shared" si="60"/>
        <v>#DIV/0!</v>
      </c>
      <c r="DL144" s="130">
        <f t="shared" si="53"/>
        <v>0</v>
      </c>
      <c r="DM144" s="135">
        <f t="shared" si="52"/>
        <v>0</v>
      </c>
      <c r="DN144" s="130">
        <v>0</v>
      </c>
      <c r="DO144" s="43">
        <v>0</v>
      </c>
      <c r="DP144" s="43">
        <v>0</v>
      </c>
      <c r="DQ144" s="43">
        <v>0</v>
      </c>
      <c r="DR144" s="43">
        <v>0</v>
      </c>
      <c r="DS144" s="43">
        <v>0</v>
      </c>
      <c r="DT144" s="43">
        <v>0</v>
      </c>
      <c r="DU144" s="43">
        <v>0</v>
      </c>
      <c r="DV144" s="43">
        <v>0</v>
      </c>
      <c r="DW144" s="43">
        <v>0</v>
      </c>
      <c r="DX144" s="43">
        <v>0</v>
      </c>
      <c r="DY144" s="43">
        <v>0</v>
      </c>
      <c r="DZ144" s="58">
        <f t="shared" si="36"/>
        <v>0</v>
      </c>
      <c r="EA144" s="45" t="str">
        <f t="shared" si="50"/>
        <v>CORRECTO</v>
      </c>
      <c r="EB144" s="45"/>
      <c r="EC144" s="47"/>
    </row>
    <row r="145" spans="1:133" ht="19.5" hidden="1" customHeight="1" x14ac:dyDescent="0.25">
      <c r="A145" s="48">
        <v>138</v>
      </c>
      <c r="B145" s="24">
        <v>2026</v>
      </c>
      <c r="C145" s="34" t="s">
        <v>62</v>
      </c>
      <c r="D145" s="92"/>
      <c r="E145" s="93"/>
      <c r="F145" s="26"/>
      <c r="G145" s="96"/>
      <c r="H145" s="28"/>
      <c r="I145" s="29"/>
      <c r="J145" s="29"/>
      <c r="K145" s="30"/>
      <c r="L145" s="31"/>
      <c r="M145" s="54"/>
      <c r="N145" s="55"/>
      <c r="O145" s="54"/>
      <c r="P145" s="54"/>
      <c r="Q145" s="54"/>
      <c r="R145" s="54"/>
      <c r="S145" s="54"/>
      <c r="T145" s="56"/>
      <c r="U145" s="32"/>
      <c r="V145" s="35"/>
      <c r="W145" s="51"/>
      <c r="X145" s="32"/>
      <c r="Y145" s="32"/>
      <c r="Z145" s="37" t="str">
        <f>+IFERROR(VLOOKUP(AA145,LISTAS!$C$2:$D$13,2,0)," ")</f>
        <v xml:space="preserve"> </v>
      </c>
      <c r="AA145" s="38" t="str">
        <f t="shared" si="55"/>
        <v/>
      </c>
      <c r="AB145" s="48"/>
      <c r="AC145" s="40" t="str">
        <f>+IFERROR(VLOOKUP(AB145,LISTAS!$A$9:$B$217,2,0)," ")</f>
        <v xml:space="preserve"> </v>
      </c>
      <c r="AD145" s="40"/>
      <c r="AE145" s="26"/>
      <c r="AF145" s="77"/>
      <c r="AG145" s="40"/>
      <c r="AH145" s="78"/>
      <c r="AI145" s="26"/>
      <c r="AJ145" s="26"/>
      <c r="AK145" s="40"/>
      <c r="AL145" s="26"/>
      <c r="AM145" s="218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52"/>
      <c r="DG145" s="223">
        <f t="shared" si="56"/>
        <v>0</v>
      </c>
      <c r="DH145" s="43">
        <f t="shared" si="57"/>
        <v>0</v>
      </c>
      <c r="DI145" s="43">
        <f t="shared" si="58"/>
        <v>0</v>
      </c>
      <c r="DJ145" s="128">
        <f t="shared" si="59"/>
        <v>0</v>
      </c>
      <c r="DK145" s="273" t="e">
        <f t="shared" si="60"/>
        <v>#DIV/0!</v>
      </c>
      <c r="DL145" s="130">
        <f t="shared" si="53"/>
        <v>0</v>
      </c>
      <c r="DM145" s="135">
        <f t="shared" si="52"/>
        <v>0</v>
      </c>
      <c r="DN145" s="130">
        <v>0</v>
      </c>
      <c r="DO145" s="43">
        <v>0</v>
      </c>
      <c r="DP145" s="43">
        <v>0</v>
      </c>
      <c r="DQ145" s="43">
        <v>0</v>
      </c>
      <c r="DR145" s="43">
        <v>0</v>
      </c>
      <c r="DS145" s="43">
        <v>0</v>
      </c>
      <c r="DT145" s="43">
        <v>0</v>
      </c>
      <c r="DU145" s="43">
        <v>0</v>
      </c>
      <c r="DV145" s="43">
        <v>0</v>
      </c>
      <c r="DW145" s="43">
        <v>0</v>
      </c>
      <c r="DX145" s="43">
        <v>0</v>
      </c>
      <c r="DY145" s="43">
        <v>0</v>
      </c>
      <c r="DZ145" s="58">
        <f t="shared" si="36"/>
        <v>0</v>
      </c>
      <c r="EA145" s="45" t="str">
        <f t="shared" si="50"/>
        <v>CORRECTO</v>
      </c>
      <c r="EB145" s="45"/>
      <c r="EC145" s="47"/>
    </row>
    <row r="146" spans="1:133" ht="19.5" hidden="1" customHeight="1" x14ac:dyDescent="0.25">
      <c r="A146" s="24">
        <v>139</v>
      </c>
      <c r="B146" s="24">
        <v>2026</v>
      </c>
      <c r="C146" s="34" t="s">
        <v>62</v>
      </c>
      <c r="D146" s="92"/>
      <c r="E146" s="93"/>
      <c r="F146" s="26"/>
      <c r="G146" s="96"/>
      <c r="H146" s="28"/>
      <c r="I146" s="29"/>
      <c r="J146" s="29"/>
      <c r="K146" s="30"/>
      <c r="L146" s="31"/>
      <c r="M146" s="54"/>
      <c r="N146" s="55"/>
      <c r="O146" s="54"/>
      <c r="P146" s="54"/>
      <c r="Q146" s="54"/>
      <c r="R146" s="54"/>
      <c r="S146" s="54"/>
      <c r="T146" s="56"/>
      <c r="U146" s="32"/>
      <c r="V146" s="35"/>
      <c r="W146" s="51"/>
      <c r="X146" s="32"/>
      <c r="Y146" s="32"/>
      <c r="Z146" s="37" t="str">
        <f>+IFERROR(VLOOKUP(AA146,LISTAS!$C$2:$D$13,2,0)," ")</f>
        <v xml:space="preserve"> </v>
      </c>
      <c r="AA146" s="38" t="str">
        <f t="shared" si="55"/>
        <v/>
      </c>
      <c r="AB146" s="48"/>
      <c r="AC146" s="40" t="str">
        <f>+IFERROR(VLOOKUP(AB146,LISTAS!$A$9:$B$217,2,0)," ")</f>
        <v xml:space="preserve"> </v>
      </c>
      <c r="AD146" s="40"/>
      <c r="AE146" s="26"/>
      <c r="AF146" s="77"/>
      <c r="AG146" s="40"/>
      <c r="AH146" s="78"/>
      <c r="AI146" s="26"/>
      <c r="AJ146" s="26"/>
      <c r="AK146" s="40"/>
      <c r="AL146" s="26"/>
      <c r="AM146" s="218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52"/>
      <c r="DG146" s="223">
        <f t="shared" si="56"/>
        <v>0</v>
      </c>
      <c r="DH146" s="43">
        <f t="shared" si="57"/>
        <v>0</v>
      </c>
      <c r="DI146" s="43">
        <f t="shared" si="58"/>
        <v>0</v>
      </c>
      <c r="DJ146" s="128">
        <f t="shared" si="59"/>
        <v>0</v>
      </c>
      <c r="DK146" s="273" t="e">
        <f t="shared" si="60"/>
        <v>#DIV/0!</v>
      </c>
      <c r="DL146" s="130">
        <f t="shared" si="53"/>
        <v>0</v>
      </c>
      <c r="DM146" s="135">
        <f t="shared" si="52"/>
        <v>0</v>
      </c>
      <c r="DN146" s="130">
        <v>0</v>
      </c>
      <c r="DO146" s="43">
        <v>0</v>
      </c>
      <c r="DP146" s="43">
        <v>0</v>
      </c>
      <c r="DQ146" s="43">
        <v>0</v>
      </c>
      <c r="DR146" s="43">
        <v>0</v>
      </c>
      <c r="DS146" s="43">
        <v>0</v>
      </c>
      <c r="DT146" s="43">
        <v>0</v>
      </c>
      <c r="DU146" s="43">
        <v>0</v>
      </c>
      <c r="DV146" s="43">
        <v>0</v>
      </c>
      <c r="DW146" s="43">
        <v>0</v>
      </c>
      <c r="DX146" s="43">
        <v>0</v>
      </c>
      <c r="DY146" s="43">
        <v>0</v>
      </c>
      <c r="DZ146" s="58">
        <f t="shared" si="36"/>
        <v>0</v>
      </c>
      <c r="EA146" s="45" t="str">
        <f t="shared" si="50"/>
        <v>CORRECTO</v>
      </c>
      <c r="EB146" s="45"/>
      <c r="EC146" s="47"/>
    </row>
    <row r="147" spans="1:133" ht="19.5" hidden="1" customHeight="1" x14ac:dyDescent="0.25">
      <c r="A147" s="48">
        <v>140</v>
      </c>
      <c r="B147" s="24">
        <v>2026</v>
      </c>
      <c r="C147" s="34" t="s">
        <v>62</v>
      </c>
      <c r="D147" s="92"/>
      <c r="E147" s="93"/>
      <c r="F147" s="26"/>
      <c r="G147" s="96"/>
      <c r="H147" s="28"/>
      <c r="I147" s="29"/>
      <c r="J147" s="29"/>
      <c r="K147" s="30"/>
      <c r="L147" s="31"/>
      <c r="M147" s="54"/>
      <c r="N147" s="55"/>
      <c r="O147" s="54"/>
      <c r="P147" s="54"/>
      <c r="Q147" s="54"/>
      <c r="R147" s="54"/>
      <c r="S147" s="54"/>
      <c r="T147" s="56"/>
      <c r="U147" s="32"/>
      <c r="V147" s="35"/>
      <c r="W147" s="51"/>
      <c r="X147" s="32"/>
      <c r="Y147" s="32"/>
      <c r="Z147" s="37" t="str">
        <f>+IFERROR(VLOOKUP(AA147,LISTAS!$C$2:$D$13,2,0)," ")</f>
        <v xml:space="preserve"> </v>
      </c>
      <c r="AA147" s="38" t="str">
        <f t="shared" si="55"/>
        <v/>
      </c>
      <c r="AB147" s="48"/>
      <c r="AC147" s="40" t="str">
        <f>+IFERROR(VLOOKUP(AB147,LISTAS!$A$9:$B$217,2,0)," ")</f>
        <v xml:space="preserve"> </v>
      </c>
      <c r="AD147" s="40"/>
      <c r="AE147" s="26"/>
      <c r="AF147" s="77"/>
      <c r="AG147" s="40"/>
      <c r="AH147" s="78"/>
      <c r="AI147" s="26"/>
      <c r="AJ147" s="26"/>
      <c r="AK147" s="40"/>
      <c r="AL147" s="26"/>
      <c r="AM147" s="218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52"/>
      <c r="DG147" s="223">
        <f t="shared" si="56"/>
        <v>0</v>
      </c>
      <c r="DH147" s="43">
        <f t="shared" si="57"/>
        <v>0</v>
      </c>
      <c r="DI147" s="43">
        <f t="shared" si="58"/>
        <v>0</v>
      </c>
      <c r="DJ147" s="128">
        <f t="shared" si="59"/>
        <v>0</v>
      </c>
      <c r="DK147" s="273" t="e">
        <f t="shared" si="60"/>
        <v>#DIV/0!</v>
      </c>
      <c r="DL147" s="130">
        <f t="shared" si="53"/>
        <v>0</v>
      </c>
      <c r="DM147" s="135">
        <f t="shared" si="52"/>
        <v>0</v>
      </c>
      <c r="DN147" s="130">
        <v>0</v>
      </c>
      <c r="DO147" s="43">
        <v>0</v>
      </c>
      <c r="DP147" s="43">
        <v>0</v>
      </c>
      <c r="DQ147" s="43">
        <v>0</v>
      </c>
      <c r="DR147" s="43">
        <v>0</v>
      </c>
      <c r="DS147" s="43">
        <v>0</v>
      </c>
      <c r="DT147" s="43">
        <v>0</v>
      </c>
      <c r="DU147" s="43">
        <v>0</v>
      </c>
      <c r="DV147" s="43">
        <v>0</v>
      </c>
      <c r="DW147" s="43">
        <v>0</v>
      </c>
      <c r="DX147" s="43">
        <v>0</v>
      </c>
      <c r="DY147" s="43">
        <v>0</v>
      </c>
      <c r="DZ147" s="58">
        <f t="shared" si="36"/>
        <v>0</v>
      </c>
      <c r="EA147" s="45" t="str">
        <f t="shared" si="50"/>
        <v>CORRECTO</v>
      </c>
      <c r="EB147" s="45"/>
      <c r="EC147" s="47"/>
    </row>
    <row r="148" spans="1:133" ht="19.5" hidden="1" customHeight="1" x14ac:dyDescent="0.25">
      <c r="A148" s="48">
        <v>141</v>
      </c>
      <c r="B148" s="24">
        <v>2026</v>
      </c>
      <c r="C148" s="34" t="s">
        <v>62</v>
      </c>
      <c r="D148" s="92"/>
      <c r="E148" s="93"/>
      <c r="F148" s="26"/>
      <c r="G148" s="97"/>
      <c r="H148" s="50"/>
      <c r="I148" s="28"/>
      <c r="J148" s="28"/>
      <c r="K148" s="30"/>
      <c r="L148" s="31"/>
      <c r="M148" s="54"/>
      <c r="N148" s="55"/>
      <c r="O148" s="54"/>
      <c r="P148" s="54"/>
      <c r="Q148" s="54"/>
      <c r="R148" s="54"/>
      <c r="S148" s="54"/>
      <c r="T148" s="56"/>
      <c r="U148" s="32"/>
      <c r="V148" s="35"/>
      <c r="W148" s="51"/>
      <c r="X148" s="32"/>
      <c r="Y148" s="32"/>
      <c r="Z148" s="37" t="str">
        <f>+IFERROR(VLOOKUP(AA148,LISTAS!$C$2:$D$13,2,0)," ")</f>
        <v xml:space="preserve"> </v>
      </c>
      <c r="AA148" s="38" t="str">
        <f t="shared" si="55"/>
        <v/>
      </c>
      <c r="AB148" s="48"/>
      <c r="AC148" s="40" t="str">
        <f>+IFERROR(VLOOKUP(AB148,LISTAS!$A$9:$B$217,2,0)," ")</f>
        <v xml:space="preserve"> </v>
      </c>
      <c r="AD148" s="40"/>
      <c r="AE148" s="26"/>
      <c r="AF148" s="77"/>
      <c r="AG148" s="40"/>
      <c r="AH148" s="78"/>
      <c r="AI148" s="26"/>
      <c r="AJ148" s="26"/>
      <c r="AK148" s="40"/>
      <c r="AL148" s="26"/>
      <c r="AM148" s="218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52"/>
      <c r="DG148" s="223">
        <f t="shared" si="56"/>
        <v>0</v>
      </c>
      <c r="DH148" s="43">
        <f t="shared" si="57"/>
        <v>0</v>
      </c>
      <c r="DI148" s="43">
        <f t="shared" si="58"/>
        <v>0</v>
      </c>
      <c r="DJ148" s="128">
        <f t="shared" si="59"/>
        <v>0</v>
      </c>
      <c r="DK148" s="273" t="e">
        <f t="shared" si="60"/>
        <v>#DIV/0!</v>
      </c>
      <c r="DL148" s="130">
        <f t="shared" si="53"/>
        <v>0</v>
      </c>
      <c r="DM148" s="135">
        <f t="shared" si="52"/>
        <v>0</v>
      </c>
      <c r="DN148" s="130">
        <v>0</v>
      </c>
      <c r="DO148" s="43">
        <v>0</v>
      </c>
      <c r="DP148" s="43">
        <v>0</v>
      </c>
      <c r="DQ148" s="43">
        <v>0</v>
      </c>
      <c r="DR148" s="43">
        <v>0</v>
      </c>
      <c r="DS148" s="43">
        <v>0</v>
      </c>
      <c r="DT148" s="43">
        <v>0</v>
      </c>
      <c r="DU148" s="43">
        <v>0</v>
      </c>
      <c r="DV148" s="43">
        <v>0</v>
      </c>
      <c r="DW148" s="43">
        <v>0</v>
      </c>
      <c r="DX148" s="43">
        <v>0</v>
      </c>
      <c r="DY148" s="43">
        <v>0</v>
      </c>
      <c r="DZ148" s="58">
        <f t="shared" si="36"/>
        <v>0</v>
      </c>
      <c r="EA148" s="45" t="str">
        <f t="shared" si="50"/>
        <v>CORRECTO</v>
      </c>
      <c r="EB148" s="45"/>
      <c r="EC148" s="47"/>
    </row>
    <row r="149" spans="1:133" ht="19.5" hidden="1" customHeight="1" x14ac:dyDescent="0.25">
      <c r="A149" s="24">
        <v>142</v>
      </c>
      <c r="B149" s="24">
        <v>2026</v>
      </c>
      <c r="C149" s="34" t="s">
        <v>62</v>
      </c>
      <c r="D149" s="92"/>
      <c r="E149" s="98"/>
      <c r="F149" s="26"/>
      <c r="G149" s="97"/>
      <c r="H149" s="28"/>
      <c r="I149" s="28"/>
      <c r="J149" s="28"/>
      <c r="K149" s="30"/>
      <c r="L149" s="31"/>
      <c r="M149" s="54"/>
      <c r="N149" s="55"/>
      <c r="O149" s="54"/>
      <c r="P149" s="54"/>
      <c r="Q149" s="54"/>
      <c r="R149" s="54"/>
      <c r="S149" s="54"/>
      <c r="T149" s="56"/>
      <c r="U149" s="32"/>
      <c r="V149" s="35"/>
      <c r="W149" s="51"/>
      <c r="X149" s="32"/>
      <c r="Y149" s="32"/>
      <c r="Z149" s="37" t="str">
        <f>+IFERROR(VLOOKUP(AA149,LISTAS!$C$2:$D$13,2,0)," ")</f>
        <v xml:space="preserve"> </v>
      </c>
      <c r="AA149" s="38" t="str">
        <f t="shared" si="55"/>
        <v/>
      </c>
      <c r="AB149" s="48"/>
      <c r="AC149" s="40" t="str">
        <f>+IFERROR(VLOOKUP(AB149,LISTAS!$A$9:$B$217,2,0)," ")</f>
        <v xml:space="preserve"> </v>
      </c>
      <c r="AD149" s="40"/>
      <c r="AE149" s="26"/>
      <c r="AF149" s="77"/>
      <c r="AG149" s="40"/>
      <c r="AH149" s="78"/>
      <c r="AI149" s="26"/>
      <c r="AJ149" s="26"/>
      <c r="AK149" s="40"/>
      <c r="AL149" s="26"/>
      <c r="AM149" s="218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52"/>
      <c r="DG149" s="223">
        <f t="shared" si="56"/>
        <v>0</v>
      </c>
      <c r="DH149" s="43">
        <f t="shared" si="57"/>
        <v>0</v>
      </c>
      <c r="DI149" s="43">
        <f t="shared" si="58"/>
        <v>0</v>
      </c>
      <c r="DJ149" s="128">
        <f t="shared" si="59"/>
        <v>0</v>
      </c>
      <c r="DK149" s="273" t="e">
        <f t="shared" si="60"/>
        <v>#DIV/0!</v>
      </c>
      <c r="DL149" s="130">
        <f t="shared" si="53"/>
        <v>0</v>
      </c>
      <c r="DM149" s="135">
        <f t="shared" si="52"/>
        <v>0</v>
      </c>
      <c r="DN149" s="130">
        <v>0</v>
      </c>
      <c r="DO149" s="43">
        <v>0</v>
      </c>
      <c r="DP149" s="43">
        <v>0</v>
      </c>
      <c r="DQ149" s="43">
        <v>0</v>
      </c>
      <c r="DR149" s="43">
        <v>0</v>
      </c>
      <c r="DS149" s="43">
        <v>0</v>
      </c>
      <c r="DT149" s="43">
        <v>0</v>
      </c>
      <c r="DU149" s="43">
        <v>0</v>
      </c>
      <c r="DV149" s="43">
        <v>0</v>
      </c>
      <c r="DW149" s="43">
        <v>0</v>
      </c>
      <c r="DX149" s="43">
        <v>0</v>
      </c>
      <c r="DY149" s="43">
        <v>0</v>
      </c>
      <c r="DZ149" s="58">
        <f t="shared" si="36"/>
        <v>0</v>
      </c>
      <c r="EA149" s="45" t="str">
        <f t="shared" si="50"/>
        <v>CORRECTO</v>
      </c>
      <c r="EB149" s="45"/>
      <c r="EC149" s="47"/>
    </row>
    <row r="150" spans="1:133" ht="19.5" hidden="1" customHeight="1" x14ac:dyDescent="0.25">
      <c r="A150" s="48">
        <v>143</v>
      </c>
      <c r="B150" s="24">
        <v>2026</v>
      </c>
      <c r="C150" s="56" t="s">
        <v>62</v>
      </c>
      <c r="D150" s="92"/>
      <c r="E150" s="98"/>
      <c r="F150" s="87"/>
      <c r="G150" s="99"/>
      <c r="H150" s="100"/>
      <c r="I150" s="101"/>
      <c r="J150" s="101"/>
      <c r="K150" s="30"/>
      <c r="L150" s="31"/>
      <c r="M150" s="54"/>
      <c r="N150" s="55"/>
      <c r="O150" s="54"/>
      <c r="P150" s="54"/>
      <c r="Q150" s="54"/>
      <c r="R150" s="54"/>
      <c r="S150" s="54"/>
      <c r="T150" s="56"/>
      <c r="U150" s="32"/>
      <c r="V150" s="35"/>
      <c r="W150" s="57"/>
      <c r="X150" s="32"/>
      <c r="Y150" s="32"/>
      <c r="Z150" s="37" t="str">
        <f>+IFERROR(VLOOKUP(AA150,LISTAS!$C$2:$D$13,2,0)," ")</f>
        <v xml:space="preserve"> </v>
      </c>
      <c r="AA150" s="38" t="str">
        <f t="shared" si="55"/>
        <v/>
      </c>
      <c r="AB150" s="31"/>
      <c r="AC150" s="40" t="str">
        <f>+IFERROR(VLOOKUP(AB150,LISTAS!$A$9:$B$217,2,0)," ")</f>
        <v xml:space="preserve"> </v>
      </c>
      <c r="AD150" s="102"/>
      <c r="AE150" s="87"/>
      <c r="AF150" s="103"/>
      <c r="AG150" s="102"/>
      <c r="AH150" s="104"/>
      <c r="AI150" s="87"/>
      <c r="AJ150" s="87"/>
      <c r="AK150" s="102"/>
      <c r="AL150" s="87"/>
      <c r="AM150" s="218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  <c r="BD150" s="87"/>
      <c r="BE150" s="87"/>
      <c r="BF150" s="87"/>
      <c r="BG150" s="87"/>
      <c r="BH150" s="87"/>
      <c r="BI150" s="87"/>
      <c r="BJ150" s="87"/>
      <c r="BK150" s="87"/>
      <c r="BL150" s="87"/>
      <c r="BM150" s="87"/>
      <c r="BN150" s="87"/>
      <c r="BO150" s="87"/>
      <c r="BP150" s="87"/>
      <c r="BQ150" s="87"/>
      <c r="BR150" s="87"/>
      <c r="BS150" s="87"/>
      <c r="BT150" s="87"/>
      <c r="BU150" s="87"/>
      <c r="BV150" s="87"/>
      <c r="BW150" s="87"/>
      <c r="BX150" s="87"/>
      <c r="BY150" s="87"/>
      <c r="BZ150" s="87"/>
      <c r="CA150" s="87"/>
      <c r="CB150" s="87"/>
      <c r="CC150" s="87"/>
      <c r="CD150" s="87"/>
      <c r="CE150" s="87"/>
      <c r="CF150" s="87"/>
      <c r="CG150" s="87"/>
      <c r="CH150" s="87"/>
      <c r="CI150" s="87"/>
      <c r="CJ150" s="87"/>
      <c r="CK150" s="87"/>
      <c r="CL150" s="87"/>
      <c r="CM150" s="87"/>
      <c r="CN150" s="87"/>
      <c r="CO150" s="87"/>
      <c r="CP150" s="87"/>
      <c r="CQ150" s="87"/>
      <c r="CR150" s="87"/>
      <c r="CS150" s="87"/>
      <c r="CT150" s="87"/>
      <c r="CU150" s="87"/>
      <c r="CV150" s="87"/>
      <c r="CW150" s="87"/>
      <c r="CX150" s="87"/>
      <c r="CY150" s="87"/>
      <c r="CZ150" s="87"/>
      <c r="DA150" s="87"/>
      <c r="DB150" s="87"/>
      <c r="DC150" s="87"/>
      <c r="DD150" s="87"/>
      <c r="DE150" s="87"/>
      <c r="DF150" s="129"/>
      <c r="DG150" s="223">
        <f t="shared" si="56"/>
        <v>0</v>
      </c>
      <c r="DH150" s="43">
        <f t="shared" si="57"/>
        <v>0</v>
      </c>
      <c r="DI150" s="43">
        <f t="shared" si="58"/>
        <v>0</v>
      </c>
      <c r="DJ150" s="128">
        <f t="shared" si="59"/>
        <v>0</v>
      </c>
      <c r="DK150" s="273" t="e">
        <f t="shared" si="60"/>
        <v>#DIV/0!</v>
      </c>
      <c r="DL150" s="130">
        <f t="shared" si="53"/>
        <v>0</v>
      </c>
      <c r="DM150" s="135">
        <f t="shared" si="52"/>
        <v>0</v>
      </c>
      <c r="DN150" s="130">
        <v>0</v>
      </c>
      <c r="DO150" s="43">
        <v>0</v>
      </c>
      <c r="DP150" s="43">
        <v>0</v>
      </c>
      <c r="DQ150" s="43">
        <v>0</v>
      </c>
      <c r="DR150" s="43">
        <v>0</v>
      </c>
      <c r="DS150" s="43">
        <v>0</v>
      </c>
      <c r="DT150" s="43">
        <v>0</v>
      </c>
      <c r="DU150" s="43">
        <v>0</v>
      </c>
      <c r="DV150" s="43">
        <v>0</v>
      </c>
      <c r="DW150" s="43">
        <v>0</v>
      </c>
      <c r="DX150" s="43">
        <v>0</v>
      </c>
      <c r="DY150" s="43">
        <v>0</v>
      </c>
      <c r="DZ150" s="64">
        <f t="shared" si="36"/>
        <v>0</v>
      </c>
      <c r="EA150" s="105" t="str">
        <f t="shared" si="50"/>
        <v>CORRECTO</v>
      </c>
      <c r="EB150" s="45"/>
      <c r="EC150" s="47"/>
    </row>
    <row r="151" spans="1:133" ht="19.5" hidden="1" customHeight="1" x14ac:dyDescent="0.25">
      <c r="A151" s="48">
        <v>144</v>
      </c>
      <c r="B151" s="24">
        <v>2026</v>
      </c>
      <c r="C151" s="34" t="s">
        <v>62</v>
      </c>
      <c r="D151" s="92"/>
      <c r="E151" s="98"/>
      <c r="F151" s="26"/>
      <c r="G151" s="97"/>
      <c r="H151" s="50"/>
      <c r="I151" s="28"/>
      <c r="J151" s="28"/>
      <c r="K151" s="30"/>
      <c r="L151" s="31"/>
      <c r="M151" s="54"/>
      <c r="N151" s="55"/>
      <c r="O151" s="54"/>
      <c r="P151" s="54"/>
      <c r="Q151" s="54"/>
      <c r="R151" s="54"/>
      <c r="S151" s="54"/>
      <c r="T151" s="56"/>
      <c r="U151" s="32"/>
      <c r="V151" s="35"/>
      <c r="W151" s="51"/>
      <c r="X151" s="32"/>
      <c r="Y151" s="32"/>
      <c r="Z151" s="37" t="str">
        <f>+IFERROR(VLOOKUP(AA151,LISTAS!$C$2:$D$13,2,0)," ")</f>
        <v xml:space="preserve"> </v>
      </c>
      <c r="AA151" s="38" t="str">
        <f t="shared" si="55"/>
        <v/>
      </c>
      <c r="AB151" s="48"/>
      <c r="AC151" s="40" t="str">
        <f>+IFERROR(VLOOKUP(AB151,LISTAS!$A$9:$B$217,2,0)," ")</f>
        <v xml:space="preserve"> </v>
      </c>
      <c r="AD151" s="26"/>
      <c r="AE151" s="26"/>
      <c r="AF151" s="106"/>
      <c r="AG151" s="26"/>
      <c r="AH151" s="78"/>
      <c r="AI151" s="26"/>
      <c r="AJ151" s="26"/>
      <c r="AK151" s="26"/>
      <c r="AL151" s="26"/>
      <c r="AM151" s="218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52"/>
      <c r="DG151" s="223">
        <f t="shared" si="56"/>
        <v>0</v>
      </c>
      <c r="DH151" s="43">
        <f t="shared" si="57"/>
        <v>0</v>
      </c>
      <c r="DI151" s="43">
        <f t="shared" si="58"/>
        <v>0</v>
      </c>
      <c r="DJ151" s="128">
        <f t="shared" si="59"/>
        <v>0</v>
      </c>
      <c r="DK151" s="273" t="e">
        <f t="shared" si="60"/>
        <v>#DIV/0!</v>
      </c>
      <c r="DL151" s="130">
        <f t="shared" si="53"/>
        <v>0</v>
      </c>
      <c r="DM151" s="135">
        <f t="shared" si="52"/>
        <v>0</v>
      </c>
      <c r="DN151" s="130">
        <v>0</v>
      </c>
      <c r="DO151" s="43">
        <v>0</v>
      </c>
      <c r="DP151" s="43">
        <v>0</v>
      </c>
      <c r="DQ151" s="43">
        <v>0</v>
      </c>
      <c r="DR151" s="43">
        <v>0</v>
      </c>
      <c r="DS151" s="43">
        <v>0</v>
      </c>
      <c r="DT151" s="43">
        <v>0</v>
      </c>
      <c r="DU151" s="43">
        <v>0</v>
      </c>
      <c r="DV151" s="43">
        <v>0</v>
      </c>
      <c r="DW151" s="43">
        <v>0</v>
      </c>
      <c r="DX151" s="43">
        <v>0</v>
      </c>
      <c r="DY151" s="43">
        <v>0</v>
      </c>
      <c r="DZ151" s="64">
        <f t="shared" si="36"/>
        <v>0</v>
      </c>
      <c r="EA151" s="105" t="str">
        <f t="shared" si="50"/>
        <v>CORRECTO</v>
      </c>
      <c r="EB151" s="45"/>
      <c r="EC151" s="47"/>
    </row>
    <row r="152" spans="1:133" ht="19.5" hidden="1" customHeight="1" x14ac:dyDescent="0.25">
      <c r="A152" s="24">
        <v>145</v>
      </c>
      <c r="B152" s="24">
        <v>2026</v>
      </c>
      <c r="C152" s="34" t="s">
        <v>62</v>
      </c>
      <c r="D152" s="26"/>
      <c r="E152" s="26"/>
      <c r="F152" s="26"/>
      <c r="G152" s="74"/>
      <c r="H152" s="28"/>
      <c r="I152" s="29"/>
      <c r="J152" s="29"/>
      <c r="K152" s="30"/>
      <c r="L152" s="31"/>
      <c r="M152" s="54"/>
      <c r="N152" s="55"/>
      <c r="O152" s="54"/>
      <c r="P152" s="54"/>
      <c r="Q152" s="54"/>
      <c r="R152" s="54"/>
      <c r="S152" s="54"/>
      <c r="T152" s="56"/>
      <c r="U152" s="32"/>
      <c r="V152" s="35"/>
      <c r="W152" s="51"/>
      <c r="X152" s="32"/>
      <c r="Y152" s="32"/>
      <c r="Z152" s="37" t="str">
        <f>+IFERROR(VLOOKUP(AA152,LISTAS!$C$2:$D$13,2,0)," ")</f>
        <v xml:space="preserve"> </v>
      </c>
      <c r="AA152" s="38" t="str">
        <f t="shared" si="55"/>
        <v/>
      </c>
      <c r="AB152" s="48"/>
      <c r="AC152" s="40" t="str">
        <f>+IFERROR(VLOOKUP(AB152,LISTAS!$A$9:$B$217,2,0)," ")</f>
        <v xml:space="preserve"> </v>
      </c>
      <c r="AD152" s="26"/>
      <c r="AE152" s="26"/>
      <c r="AF152" s="106"/>
      <c r="AG152" s="26"/>
      <c r="AH152" s="78"/>
      <c r="AI152" s="26"/>
      <c r="AJ152" s="26"/>
      <c r="AK152" s="26"/>
      <c r="AL152" s="26"/>
      <c r="AM152" s="218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52"/>
      <c r="DG152" s="223">
        <f t="shared" si="56"/>
        <v>0</v>
      </c>
      <c r="DH152" s="43">
        <f t="shared" si="57"/>
        <v>0</v>
      </c>
      <c r="DI152" s="43">
        <f t="shared" si="58"/>
        <v>0</v>
      </c>
      <c r="DJ152" s="128">
        <f t="shared" si="59"/>
        <v>0</v>
      </c>
      <c r="DK152" s="273" t="e">
        <f t="shared" si="60"/>
        <v>#DIV/0!</v>
      </c>
      <c r="DL152" s="130">
        <f t="shared" si="53"/>
        <v>0</v>
      </c>
      <c r="DM152" s="135">
        <f t="shared" si="52"/>
        <v>0</v>
      </c>
      <c r="DN152" s="130">
        <v>0</v>
      </c>
      <c r="DO152" s="43">
        <v>0</v>
      </c>
      <c r="DP152" s="43">
        <v>0</v>
      </c>
      <c r="DQ152" s="43">
        <v>0</v>
      </c>
      <c r="DR152" s="43">
        <v>0</v>
      </c>
      <c r="DS152" s="43">
        <v>0</v>
      </c>
      <c r="DT152" s="43">
        <v>0</v>
      </c>
      <c r="DU152" s="43">
        <v>0</v>
      </c>
      <c r="DV152" s="43">
        <v>0</v>
      </c>
      <c r="DW152" s="43">
        <v>0</v>
      </c>
      <c r="DX152" s="43">
        <v>0</v>
      </c>
      <c r="DY152" s="43">
        <v>0</v>
      </c>
      <c r="DZ152" s="64">
        <f t="shared" si="36"/>
        <v>0</v>
      </c>
      <c r="EA152" s="105" t="str">
        <f t="shared" si="50"/>
        <v>CORRECTO</v>
      </c>
      <c r="EB152" s="45"/>
      <c r="EC152" s="47"/>
    </row>
    <row r="153" spans="1:133" ht="19.5" hidden="1" customHeight="1" x14ac:dyDescent="0.25">
      <c r="A153" s="48">
        <v>146</v>
      </c>
      <c r="B153" s="24">
        <v>2026</v>
      </c>
      <c r="C153" s="34" t="s">
        <v>62</v>
      </c>
      <c r="D153" s="26"/>
      <c r="E153" s="26"/>
      <c r="F153" s="26"/>
      <c r="G153" s="28"/>
      <c r="H153" s="28"/>
      <c r="I153" s="29"/>
      <c r="J153" s="29"/>
      <c r="K153" s="30"/>
      <c r="L153" s="31"/>
      <c r="M153" s="54"/>
      <c r="N153" s="55"/>
      <c r="O153" s="54"/>
      <c r="P153" s="54"/>
      <c r="Q153" s="54"/>
      <c r="R153" s="54"/>
      <c r="S153" s="54"/>
      <c r="T153" s="56"/>
      <c r="U153" s="32"/>
      <c r="V153" s="35"/>
      <c r="W153" s="51"/>
      <c r="X153" s="32"/>
      <c r="Y153" s="32"/>
      <c r="Z153" s="37" t="str">
        <f>+IFERROR(VLOOKUP(AA153,LISTAS!$C$2:$D$13,2,0)," ")</f>
        <v xml:space="preserve"> </v>
      </c>
      <c r="AA153" s="38" t="str">
        <f t="shared" si="55"/>
        <v/>
      </c>
      <c r="AB153" s="48"/>
      <c r="AC153" s="40" t="str">
        <f>+IFERROR(VLOOKUP(AB153,LISTAS!$A$9:$B$217,2,0)," ")</f>
        <v xml:space="preserve"> </v>
      </c>
      <c r="AD153" s="26"/>
      <c r="AE153" s="26"/>
      <c r="AF153" s="106"/>
      <c r="AG153" s="26"/>
      <c r="AH153" s="78"/>
      <c r="AI153" s="26"/>
      <c r="AJ153" s="26"/>
      <c r="AK153" s="26"/>
      <c r="AL153" s="26"/>
      <c r="AM153" s="218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52"/>
      <c r="DG153" s="223">
        <f t="shared" si="56"/>
        <v>0</v>
      </c>
      <c r="DH153" s="43">
        <f t="shared" si="57"/>
        <v>0</v>
      </c>
      <c r="DI153" s="43">
        <f t="shared" si="58"/>
        <v>0</v>
      </c>
      <c r="DJ153" s="128">
        <f t="shared" si="59"/>
        <v>0</v>
      </c>
      <c r="DK153" s="273" t="e">
        <f t="shared" si="60"/>
        <v>#DIV/0!</v>
      </c>
      <c r="DL153" s="130">
        <f t="shared" si="53"/>
        <v>0</v>
      </c>
      <c r="DM153" s="135">
        <f t="shared" si="52"/>
        <v>0</v>
      </c>
      <c r="DN153" s="130">
        <v>0</v>
      </c>
      <c r="DO153" s="43">
        <v>0</v>
      </c>
      <c r="DP153" s="43">
        <v>0</v>
      </c>
      <c r="DQ153" s="43">
        <v>0</v>
      </c>
      <c r="DR153" s="43">
        <v>0</v>
      </c>
      <c r="DS153" s="43">
        <v>0</v>
      </c>
      <c r="DT153" s="43">
        <v>0</v>
      </c>
      <c r="DU153" s="43">
        <v>0</v>
      </c>
      <c r="DV153" s="43">
        <v>0</v>
      </c>
      <c r="DW153" s="43">
        <v>0</v>
      </c>
      <c r="DX153" s="43">
        <v>0</v>
      </c>
      <c r="DY153" s="43">
        <v>0</v>
      </c>
      <c r="DZ153" s="64">
        <f t="shared" si="36"/>
        <v>0</v>
      </c>
      <c r="EA153" s="105" t="str">
        <f t="shared" si="50"/>
        <v>CORRECTO</v>
      </c>
      <c r="EB153" s="45"/>
      <c r="EC153" s="47"/>
    </row>
    <row r="154" spans="1:133" ht="19.5" hidden="1" customHeight="1" x14ac:dyDescent="0.25">
      <c r="A154" s="48">
        <v>147</v>
      </c>
      <c r="B154" s="24">
        <v>2026</v>
      </c>
      <c r="C154" s="34" t="s">
        <v>62</v>
      </c>
      <c r="D154" s="26"/>
      <c r="E154" s="26"/>
      <c r="F154" s="26"/>
      <c r="G154" s="74"/>
      <c r="H154" s="28"/>
      <c r="I154" s="28"/>
      <c r="J154" s="28"/>
      <c r="K154" s="30"/>
      <c r="L154" s="31"/>
      <c r="M154" s="54"/>
      <c r="N154" s="55"/>
      <c r="O154" s="54"/>
      <c r="P154" s="54"/>
      <c r="Q154" s="54"/>
      <c r="R154" s="54"/>
      <c r="S154" s="54"/>
      <c r="T154" s="56"/>
      <c r="U154" s="32"/>
      <c r="V154" s="35"/>
      <c r="W154" s="51"/>
      <c r="X154" s="32"/>
      <c r="Y154" s="32"/>
      <c r="Z154" s="37" t="str">
        <f>+IFERROR(VLOOKUP(AA154,LISTAS!$C$2:$D$13,2,0)," ")</f>
        <v xml:space="preserve"> </v>
      </c>
      <c r="AA154" s="38" t="str">
        <f t="shared" si="55"/>
        <v/>
      </c>
      <c r="AB154" s="48"/>
      <c r="AC154" s="40" t="str">
        <f>+IFERROR(VLOOKUP(AB154,LISTAS!$A$9:$B$217,2,0)," ")</f>
        <v xml:space="preserve"> </v>
      </c>
      <c r="AD154" s="26"/>
      <c r="AE154" s="26"/>
      <c r="AF154" s="106"/>
      <c r="AG154" s="26"/>
      <c r="AH154" s="78"/>
      <c r="AI154" s="26"/>
      <c r="AJ154" s="26"/>
      <c r="AK154" s="26"/>
      <c r="AL154" s="26"/>
      <c r="AM154" s="218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52"/>
      <c r="DG154" s="223">
        <f t="shared" si="56"/>
        <v>0</v>
      </c>
      <c r="DH154" s="43">
        <f t="shared" si="57"/>
        <v>0</v>
      </c>
      <c r="DI154" s="43">
        <f t="shared" si="58"/>
        <v>0</v>
      </c>
      <c r="DJ154" s="128">
        <f t="shared" si="59"/>
        <v>0</v>
      </c>
      <c r="DK154" s="273" t="e">
        <f t="shared" si="60"/>
        <v>#DIV/0!</v>
      </c>
      <c r="DL154" s="130">
        <f t="shared" si="53"/>
        <v>0</v>
      </c>
      <c r="DM154" s="135">
        <f t="shared" si="52"/>
        <v>0</v>
      </c>
      <c r="DN154" s="130">
        <v>0</v>
      </c>
      <c r="DO154" s="43">
        <v>0</v>
      </c>
      <c r="DP154" s="43">
        <v>0</v>
      </c>
      <c r="DQ154" s="43">
        <v>0</v>
      </c>
      <c r="DR154" s="43">
        <v>0</v>
      </c>
      <c r="DS154" s="43">
        <v>0</v>
      </c>
      <c r="DT154" s="43">
        <v>0</v>
      </c>
      <c r="DU154" s="43">
        <v>0</v>
      </c>
      <c r="DV154" s="43">
        <v>0</v>
      </c>
      <c r="DW154" s="43">
        <v>0</v>
      </c>
      <c r="DX154" s="43">
        <v>0</v>
      </c>
      <c r="DY154" s="43">
        <v>0</v>
      </c>
      <c r="DZ154" s="64">
        <f t="shared" si="36"/>
        <v>0</v>
      </c>
      <c r="EA154" s="105" t="str">
        <f t="shared" si="50"/>
        <v>CORRECTO</v>
      </c>
      <c r="EB154" s="45"/>
      <c r="EC154" s="47"/>
    </row>
    <row r="155" spans="1:133" ht="19.5" hidden="1" customHeight="1" x14ac:dyDescent="0.25">
      <c r="A155" s="24">
        <v>148</v>
      </c>
      <c r="B155" s="24">
        <v>2026</v>
      </c>
      <c r="C155" s="34" t="s">
        <v>62</v>
      </c>
      <c r="D155" s="26"/>
      <c r="E155" s="26"/>
      <c r="F155" s="26"/>
      <c r="G155" s="74"/>
      <c r="H155" s="28"/>
      <c r="I155" s="29"/>
      <c r="J155" s="29"/>
      <c r="K155" s="30"/>
      <c r="L155" s="31"/>
      <c r="M155" s="54"/>
      <c r="N155" s="55"/>
      <c r="O155" s="54"/>
      <c r="P155" s="54"/>
      <c r="Q155" s="54"/>
      <c r="R155" s="54"/>
      <c r="S155" s="54"/>
      <c r="T155" s="56"/>
      <c r="U155" s="32"/>
      <c r="V155" s="35"/>
      <c r="W155" s="51"/>
      <c r="X155" s="32"/>
      <c r="Y155" s="32"/>
      <c r="Z155" s="37" t="str">
        <f>+IFERROR(VLOOKUP(AA155,LISTAS!$C$2:$D$13,2,0)," ")</f>
        <v xml:space="preserve"> </v>
      </c>
      <c r="AA155" s="38" t="str">
        <f t="shared" si="55"/>
        <v/>
      </c>
      <c r="AB155" s="48"/>
      <c r="AC155" s="40" t="str">
        <f>+IFERROR(VLOOKUP(AB155,LISTAS!$A$9:$B$217,2,0)," ")</f>
        <v xml:space="preserve"> </v>
      </c>
      <c r="AD155" s="26"/>
      <c r="AE155" s="26"/>
      <c r="AF155" s="106"/>
      <c r="AG155" s="26"/>
      <c r="AH155" s="78"/>
      <c r="AI155" s="26"/>
      <c r="AJ155" s="26"/>
      <c r="AK155" s="26"/>
      <c r="AL155" s="26"/>
      <c r="AM155" s="218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52"/>
      <c r="DG155" s="223">
        <f t="shared" si="56"/>
        <v>0</v>
      </c>
      <c r="DH155" s="43">
        <f t="shared" si="57"/>
        <v>0</v>
      </c>
      <c r="DI155" s="43">
        <f t="shared" si="58"/>
        <v>0</v>
      </c>
      <c r="DJ155" s="128">
        <f t="shared" si="59"/>
        <v>0</v>
      </c>
      <c r="DK155" s="273" t="e">
        <f t="shared" si="60"/>
        <v>#DIV/0!</v>
      </c>
      <c r="DL155" s="130">
        <f t="shared" si="53"/>
        <v>0</v>
      </c>
      <c r="DM155" s="135">
        <f t="shared" si="52"/>
        <v>0</v>
      </c>
      <c r="DN155" s="130">
        <v>0</v>
      </c>
      <c r="DO155" s="43">
        <v>0</v>
      </c>
      <c r="DP155" s="43">
        <v>0</v>
      </c>
      <c r="DQ155" s="43">
        <v>0</v>
      </c>
      <c r="DR155" s="43">
        <v>0</v>
      </c>
      <c r="DS155" s="43">
        <v>0</v>
      </c>
      <c r="DT155" s="43">
        <v>0</v>
      </c>
      <c r="DU155" s="43">
        <v>0</v>
      </c>
      <c r="DV155" s="43">
        <v>0</v>
      </c>
      <c r="DW155" s="43">
        <v>0</v>
      </c>
      <c r="DX155" s="43">
        <v>0</v>
      </c>
      <c r="DY155" s="43">
        <v>0</v>
      </c>
      <c r="DZ155" s="58">
        <f t="shared" si="36"/>
        <v>0</v>
      </c>
      <c r="EA155" s="105" t="str">
        <f t="shared" si="50"/>
        <v>CORRECTO</v>
      </c>
      <c r="EB155" s="45"/>
      <c r="EC155" s="47"/>
    </row>
    <row r="156" spans="1:133" ht="19.5" hidden="1" customHeight="1" x14ac:dyDescent="0.25">
      <c r="A156" s="48">
        <v>149</v>
      </c>
      <c r="B156" s="24">
        <v>2026</v>
      </c>
      <c r="C156" s="34" t="s">
        <v>62</v>
      </c>
      <c r="D156" s="26"/>
      <c r="E156" s="26"/>
      <c r="F156" s="26"/>
      <c r="G156" s="28"/>
      <c r="H156" s="28"/>
      <c r="I156" s="29"/>
      <c r="J156" s="29"/>
      <c r="K156" s="30"/>
      <c r="L156" s="31"/>
      <c r="M156" s="54"/>
      <c r="N156" s="55"/>
      <c r="O156" s="54"/>
      <c r="P156" s="54"/>
      <c r="Q156" s="54"/>
      <c r="R156" s="54"/>
      <c r="S156" s="54"/>
      <c r="T156" s="56"/>
      <c r="U156" s="32"/>
      <c r="V156" s="35"/>
      <c r="W156" s="51"/>
      <c r="X156" s="32"/>
      <c r="Y156" s="32"/>
      <c r="Z156" s="37" t="str">
        <f>+IFERROR(VLOOKUP(AA156,LISTAS!$C$2:$D$13,2,0)," ")</f>
        <v xml:space="preserve"> </v>
      </c>
      <c r="AA156" s="38" t="str">
        <f t="shared" si="55"/>
        <v/>
      </c>
      <c r="AB156" s="48"/>
      <c r="AC156" s="40" t="str">
        <f>+IFERROR(VLOOKUP(AB156,LISTAS!$A$9:$B$217,2,0)," ")</f>
        <v xml:space="preserve"> </v>
      </c>
      <c r="AD156" s="40"/>
      <c r="AE156" s="26"/>
      <c r="AF156" s="86"/>
      <c r="AG156" s="26"/>
      <c r="AH156" s="42"/>
      <c r="AI156" s="26"/>
      <c r="AJ156" s="26"/>
      <c r="AK156" s="26"/>
      <c r="AL156" s="26"/>
      <c r="AM156" s="218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52"/>
      <c r="DG156" s="223">
        <f t="shared" si="56"/>
        <v>0</v>
      </c>
      <c r="DH156" s="43">
        <f t="shared" si="57"/>
        <v>0</v>
      </c>
      <c r="DI156" s="43">
        <f t="shared" si="58"/>
        <v>0</v>
      </c>
      <c r="DJ156" s="128">
        <f t="shared" si="59"/>
        <v>0</v>
      </c>
      <c r="DK156" s="273" t="e">
        <f t="shared" si="60"/>
        <v>#DIV/0!</v>
      </c>
      <c r="DL156" s="130">
        <f t="shared" si="53"/>
        <v>0</v>
      </c>
      <c r="DM156" s="135">
        <f t="shared" si="52"/>
        <v>0</v>
      </c>
      <c r="DN156" s="130">
        <v>0</v>
      </c>
      <c r="DO156" s="43">
        <v>0</v>
      </c>
      <c r="DP156" s="43">
        <v>0</v>
      </c>
      <c r="DQ156" s="43">
        <v>0</v>
      </c>
      <c r="DR156" s="43">
        <v>0</v>
      </c>
      <c r="DS156" s="43">
        <v>0</v>
      </c>
      <c r="DT156" s="43">
        <v>0</v>
      </c>
      <c r="DU156" s="43">
        <v>0</v>
      </c>
      <c r="DV156" s="43">
        <v>0</v>
      </c>
      <c r="DW156" s="43">
        <v>0</v>
      </c>
      <c r="DX156" s="43">
        <v>0</v>
      </c>
      <c r="DY156" s="43">
        <v>0</v>
      </c>
      <c r="DZ156" s="64">
        <f t="shared" si="36"/>
        <v>0</v>
      </c>
      <c r="EA156" s="105" t="str">
        <f t="shared" si="50"/>
        <v>CORRECTO</v>
      </c>
      <c r="EB156" s="45"/>
      <c r="EC156" s="47"/>
    </row>
    <row r="157" spans="1:133" ht="19.5" hidden="1" customHeight="1" x14ac:dyDescent="0.25">
      <c r="A157" s="48">
        <v>150</v>
      </c>
      <c r="B157" s="24">
        <v>2026</v>
      </c>
      <c r="C157" s="34" t="s">
        <v>62</v>
      </c>
      <c r="D157" s="26"/>
      <c r="E157" s="26"/>
      <c r="F157" s="26"/>
      <c r="G157" s="28"/>
      <c r="H157" s="28"/>
      <c r="I157" s="28"/>
      <c r="J157" s="28"/>
      <c r="K157" s="30"/>
      <c r="L157" s="31"/>
      <c r="M157" s="54"/>
      <c r="N157" s="55"/>
      <c r="O157" s="54"/>
      <c r="P157" s="54"/>
      <c r="Q157" s="54"/>
      <c r="R157" s="54"/>
      <c r="S157" s="54"/>
      <c r="T157" s="56"/>
      <c r="U157" s="32"/>
      <c r="V157" s="35"/>
      <c r="W157" s="51"/>
      <c r="X157" s="32"/>
      <c r="Y157" s="32"/>
      <c r="Z157" s="37" t="str">
        <f>+IFERROR(VLOOKUP(AA157,LISTAS!$C$2:$D$13,2,0)," ")</f>
        <v xml:space="preserve"> </v>
      </c>
      <c r="AA157" s="38" t="str">
        <f t="shared" si="55"/>
        <v/>
      </c>
      <c r="AB157" s="48"/>
      <c r="AC157" s="40" t="str">
        <f>+IFERROR(VLOOKUP(AB157,LISTAS!$A$9:$B$217,2,0)," ")</f>
        <v xml:space="preserve"> </v>
      </c>
      <c r="AD157" s="40"/>
      <c r="AE157" s="40"/>
      <c r="AF157" s="81"/>
      <c r="AG157" s="40"/>
      <c r="AH157" s="42"/>
      <c r="AI157" s="40"/>
      <c r="AJ157" s="40"/>
      <c r="AK157" s="40"/>
      <c r="AL157" s="26"/>
      <c r="AM157" s="218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52"/>
      <c r="DG157" s="223">
        <f t="shared" si="56"/>
        <v>0</v>
      </c>
      <c r="DH157" s="43">
        <f t="shared" si="57"/>
        <v>0</v>
      </c>
      <c r="DI157" s="43">
        <f t="shared" si="58"/>
        <v>0</v>
      </c>
      <c r="DJ157" s="128">
        <f t="shared" si="59"/>
        <v>0</v>
      </c>
      <c r="DK157" s="273" t="e">
        <f t="shared" si="60"/>
        <v>#DIV/0!</v>
      </c>
      <c r="DL157" s="130">
        <f t="shared" si="53"/>
        <v>0</v>
      </c>
      <c r="DM157" s="135">
        <f t="shared" si="52"/>
        <v>0</v>
      </c>
      <c r="DN157" s="130">
        <v>0</v>
      </c>
      <c r="DO157" s="43">
        <v>0</v>
      </c>
      <c r="DP157" s="43">
        <v>0</v>
      </c>
      <c r="DQ157" s="43">
        <v>0</v>
      </c>
      <c r="DR157" s="43">
        <v>0</v>
      </c>
      <c r="DS157" s="43">
        <v>0</v>
      </c>
      <c r="DT157" s="43">
        <v>0</v>
      </c>
      <c r="DU157" s="43">
        <v>0</v>
      </c>
      <c r="DV157" s="43">
        <v>0</v>
      </c>
      <c r="DW157" s="43">
        <v>0</v>
      </c>
      <c r="DX157" s="43">
        <v>0</v>
      </c>
      <c r="DY157" s="43">
        <v>0</v>
      </c>
      <c r="DZ157" s="64">
        <f t="shared" si="36"/>
        <v>0</v>
      </c>
      <c r="EA157" s="105" t="str">
        <f t="shared" si="50"/>
        <v>CORRECTO</v>
      </c>
      <c r="EB157" s="45"/>
      <c r="EC157" s="47"/>
    </row>
    <row r="158" spans="1:133" ht="19.5" hidden="1" customHeight="1" x14ac:dyDescent="0.25">
      <c r="A158" s="24">
        <v>151</v>
      </c>
      <c r="B158" s="24">
        <v>2026</v>
      </c>
      <c r="C158" s="34" t="s">
        <v>62</v>
      </c>
      <c r="D158" s="26"/>
      <c r="E158" s="26"/>
      <c r="F158" s="26"/>
      <c r="G158" s="28"/>
      <c r="H158" s="28"/>
      <c r="I158" s="28"/>
      <c r="J158" s="28"/>
      <c r="K158" s="30"/>
      <c r="L158" s="31"/>
      <c r="M158" s="54"/>
      <c r="N158" s="55"/>
      <c r="O158" s="54"/>
      <c r="P158" s="54"/>
      <c r="Q158" s="54"/>
      <c r="R158" s="54"/>
      <c r="S158" s="54"/>
      <c r="T158" s="56"/>
      <c r="U158" s="32"/>
      <c r="V158" s="35"/>
      <c r="W158" s="51"/>
      <c r="X158" s="32"/>
      <c r="Y158" s="32"/>
      <c r="Z158" s="37" t="str">
        <f>+IFERROR(VLOOKUP(AA158,LISTAS!$C$2:$D$13,2,0)," ")</f>
        <v xml:space="preserve"> </v>
      </c>
      <c r="AA158" s="38" t="str">
        <f t="shared" si="55"/>
        <v/>
      </c>
      <c r="AB158" s="48"/>
      <c r="AC158" s="40" t="str">
        <f>+IFERROR(VLOOKUP(AB158,LISTAS!$A$9:$B$217,2,0)," ")</f>
        <v xml:space="preserve"> </v>
      </c>
      <c r="AD158" s="40"/>
      <c r="AE158" s="26"/>
      <c r="AF158" s="86"/>
      <c r="AG158" s="26"/>
      <c r="AH158" s="42"/>
      <c r="AI158" s="26"/>
      <c r="AJ158" s="26"/>
      <c r="AK158" s="26"/>
      <c r="AL158" s="26"/>
      <c r="AM158" s="218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52"/>
      <c r="DG158" s="223">
        <f t="shared" si="56"/>
        <v>0</v>
      </c>
      <c r="DH158" s="43">
        <f t="shared" si="57"/>
        <v>0</v>
      </c>
      <c r="DI158" s="43">
        <f t="shared" si="58"/>
        <v>0</v>
      </c>
      <c r="DJ158" s="128">
        <f t="shared" si="59"/>
        <v>0</v>
      </c>
      <c r="DK158" s="273" t="e">
        <f t="shared" si="60"/>
        <v>#DIV/0!</v>
      </c>
      <c r="DL158" s="130">
        <f t="shared" si="53"/>
        <v>0</v>
      </c>
      <c r="DM158" s="135">
        <f t="shared" si="52"/>
        <v>0</v>
      </c>
      <c r="DN158" s="130">
        <v>0</v>
      </c>
      <c r="DO158" s="43">
        <v>0</v>
      </c>
      <c r="DP158" s="43">
        <v>0</v>
      </c>
      <c r="DQ158" s="43">
        <v>0</v>
      </c>
      <c r="DR158" s="43">
        <v>0</v>
      </c>
      <c r="DS158" s="43">
        <v>0</v>
      </c>
      <c r="DT158" s="43">
        <v>0</v>
      </c>
      <c r="DU158" s="43">
        <v>0</v>
      </c>
      <c r="DV158" s="43">
        <v>0</v>
      </c>
      <c r="DW158" s="43">
        <v>0</v>
      </c>
      <c r="DX158" s="43">
        <v>0</v>
      </c>
      <c r="DY158" s="43">
        <v>0</v>
      </c>
      <c r="DZ158" s="58">
        <f t="shared" ref="DZ158:DZ221" si="62">SUM(DN158:DY158)</f>
        <v>0</v>
      </c>
      <c r="EA158" s="45" t="str">
        <f t="shared" si="50"/>
        <v>CORRECTO</v>
      </c>
      <c r="EB158" s="45"/>
      <c r="EC158" s="47"/>
    </row>
    <row r="159" spans="1:133" ht="19.5" hidden="1" customHeight="1" x14ac:dyDescent="0.25">
      <c r="A159" s="48">
        <v>152</v>
      </c>
      <c r="B159" s="24">
        <v>2026</v>
      </c>
      <c r="C159" s="34" t="s">
        <v>62</v>
      </c>
      <c r="D159" s="26"/>
      <c r="E159" s="26"/>
      <c r="F159" s="26"/>
      <c r="G159" s="28"/>
      <c r="H159" s="28"/>
      <c r="I159" s="28"/>
      <c r="J159" s="28"/>
      <c r="K159" s="30"/>
      <c r="L159" s="31"/>
      <c r="M159" s="54"/>
      <c r="N159" s="55"/>
      <c r="O159" s="54"/>
      <c r="P159" s="54"/>
      <c r="Q159" s="54"/>
      <c r="R159" s="54"/>
      <c r="S159" s="54"/>
      <c r="T159" s="56"/>
      <c r="U159" s="32"/>
      <c r="V159" s="35"/>
      <c r="W159" s="51"/>
      <c r="X159" s="32"/>
      <c r="Y159" s="32"/>
      <c r="Z159" s="37" t="str">
        <f>+IFERROR(VLOOKUP(AA159,LISTAS!$C$2:$D$13,2,0)," ")</f>
        <v xml:space="preserve"> </v>
      </c>
      <c r="AA159" s="38" t="str">
        <f t="shared" si="55"/>
        <v/>
      </c>
      <c r="AB159" s="48"/>
      <c r="AC159" s="40" t="str">
        <f>+IFERROR(VLOOKUP(AB159,LISTAS!$A$9:$B$217,2,0)," ")</f>
        <v xml:space="preserve"> </v>
      </c>
      <c r="AD159" s="40"/>
      <c r="AE159" s="26"/>
      <c r="AF159" s="86"/>
      <c r="AG159" s="26"/>
      <c r="AH159" s="42"/>
      <c r="AI159" s="26"/>
      <c r="AJ159" s="26"/>
      <c r="AK159" s="26"/>
      <c r="AL159" s="26"/>
      <c r="AM159" s="218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52"/>
      <c r="DG159" s="223">
        <f t="shared" si="56"/>
        <v>0</v>
      </c>
      <c r="DH159" s="43">
        <f t="shared" si="57"/>
        <v>0</v>
      </c>
      <c r="DI159" s="43">
        <f t="shared" si="58"/>
        <v>0</v>
      </c>
      <c r="DJ159" s="128">
        <f t="shared" si="59"/>
        <v>0</v>
      </c>
      <c r="DK159" s="273" t="e">
        <f t="shared" si="60"/>
        <v>#DIV/0!</v>
      </c>
      <c r="DL159" s="130">
        <f t="shared" si="53"/>
        <v>0</v>
      </c>
      <c r="DM159" s="135">
        <f t="shared" si="52"/>
        <v>0</v>
      </c>
      <c r="DN159" s="130">
        <v>0</v>
      </c>
      <c r="DO159" s="43">
        <v>0</v>
      </c>
      <c r="DP159" s="43">
        <v>0</v>
      </c>
      <c r="DQ159" s="43">
        <v>0</v>
      </c>
      <c r="DR159" s="43">
        <v>0</v>
      </c>
      <c r="DS159" s="43">
        <v>0</v>
      </c>
      <c r="DT159" s="43">
        <v>0</v>
      </c>
      <c r="DU159" s="43">
        <v>0</v>
      </c>
      <c r="DV159" s="43">
        <v>0</v>
      </c>
      <c r="DW159" s="43">
        <v>0</v>
      </c>
      <c r="DX159" s="43">
        <v>0</v>
      </c>
      <c r="DY159" s="43">
        <v>0</v>
      </c>
      <c r="DZ159" s="58">
        <f t="shared" si="62"/>
        <v>0</v>
      </c>
      <c r="EA159" s="45" t="str">
        <f t="shared" si="50"/>
        <v>CORRECTO</v>
      </c>
      <c r="EB159" s="45"/>
      <c r="EC159" s="47"/>
    </row>
    <row r="160" spans="1:133" ht="19.5" hidden="1" customHeight="1" x14ac:dyDescent="0.25">
      <c r="A160" s="48">
        <v>153</v>
      </c>
      <c r="B160" s="24">
        <v>2026</v>
      </c>
      <c r="C160" s="34" t="s">
        <v>62</v>
      </c>
      <c r="D160" s="26"/>
      <c r="E160" s="26"/>
      <c r="F160" s="26"/>
      <c r="G160" s="28"/>
      <c r="H160" s="28"/>
      <c r="I160" s="28"/>
      <c r="J160" s="28"/>
      <c r="K160" s="30"/>
      <c r="L160" s="31"/>
      <c r="M160" s="54"/>
      <c r="N160" s="55"/>
      <c r="O160" s="54"/>
      <c r="P160" s="54"/>
      <c r="Q160" s="54"/>
      <c r="R160" s="54"/>
      <c r="S160" s="54"/>
      <c r="T160" s="56"/>
      <c r="U160" s="32"/>
      <c r="V160" s="35"/>
      <c r="W160" s="51"/>
      <c r="X160" s="32"/>
      <c r="Y160" s="32"/>
      <c r="Z160" s="37" t="str">
        <f>+IFERROR(VLOOKUP(AA160,LISTAS!$C$2:$D$13,2,0)," ")</f>
        <v xml:space="preserve"> </v>
      </c>
      <c r="AA160" s="38" t="str">
        <f t="shared" si="55"/>
        <v/>
      </c>
      <c r="AB160" s="48"/>
      <c r="AC160" s="40" t="str">
        <f>+IFERROR(VLOOKUP(AB160,LISTAS!$A$9:$B$217,2,0)," ")</f>
        <v xml:space="preserve"> </v>
      </c>
      <c r="AD160" s="40"/>
      <c r="AE160" s="26"/>
      <c r="AF160" s="86"/>
      <c r="AG160" s="26"/>
      <c r="AH160" s="42"/>
      <c r="AI160" s="26"/>
      <c r="AJ160" s="26"/>
      <c r="AK160" s="26"/>
      <c r="AL160" s="26"/>
      <c r="AM160" s="218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52"/>
      <c r="DG160" s="223">
        <f t="shared" si="56"/>
        <v>0</v>
      </c>
      <c r="DH160" s="43">
        <f t="shared" si="57"/>
        <v>0</v>
      </c>
      <c r="DI160" s="43">
        <f t="shared" si="58"/>
        <v>0</v>
      </c>
      <c r="DJ160" s="128">
        <f t="shared" si="59"/>
        <v>0</v>
      </c>
      <c r="DK160" s="273" t="e">
        <f t="shared" si="60"/>
        <v>#DIV/0!</v>
      </c>
      <c r="DL160" s="130">
        <f t="shared" si="53"/>
        <v>0</v>
      </c>
      <c r="DM160" s="135">
        <f t="shared" si="52"/>
        <v>0</v>
      </c>
      <c r="DN160" s="130">
        <v>0</v>
      </c>
      <c r="DO160" s="43">
        <v>0</v>
      </c>
      <c r="DP160" s="43">
        <v>0</v>
      </c>
      <c r="DQ160" s="43">
        <v>0</v>
      </c>
      <c r="DR160" s="43">
        <v>0</v>
      </c>
      <c r="DS160" s="43">
        <v>0</v>
      </c>
      <c r="DT160" s="43">
        <v>0</v>
      </c>
      <c r="DU160" s="43">
        <v>0</v>
      </c>
      <c r="DV160" s="43">
        <v>0</v>
      </c>
      <c r="DW160" s="43">
        <v>0</v>
      </c>
      <c r="DX160" s="43">
        <v>0</v>
      </c>
      <c r="DY160" s="43">
        <v>0</v>
      </c>
      <c r="DZ160" s="58">
        <f t="shared" si="62"/>
        <v>0</v>
      </c>
      <c r="EA160" s="45" t="str">
        <f t="shared" si="50"/>
        <v>CORRECTO</v>
      </c>
      <c r="EB160" s="45"/>
      <c r="EC160" s="47"/>
    </row>
    <row r="161" spans="1:133" ht="19.5" hidden="1" customHeight="1" x14ac:dyDescent="0.25">
      <c r="A161" s="24">
        <v>154</v>
      </c>
      <c r="B161" s="24">
        <v>2026</v>
      </c>
      <c r="C161" s="34" t="s">
        <v>62</v>
      </c>
      <c r="D161" s="26"/>
      <c r="E161" s="26"/>
      <c r="F161" s="26"/>
      <c r="G161" s="28"/>
      <c r="H161" s="28"/>
      <c r="I161" s="28"/>
      <c r="J161" s="28"/>
      <c r="K161" s="30"/>
      <c r="L161" s="31"/>
      <c r="M161" s="54"/>
      <c r="N161" s="55"/>
      <c r="O161" s="54"/>
      <c r="P161" s="54"/>
      <c r="Q161" s="54"/>
      <c r="R161" s="54"/>
      <c r="S161" s="54"/>
      <c r="T161" s="56"/>
      <c r="U161" s="32"/>
      <c r="V161" s="35"/>
      <c r="W161" s="51"/>
      <c r="X161" s="32"/>
      <c r="Y161" s="32"/>
      <c r="Z161" s="37" t="str">
        <f>+IFERROR(VLOOKUP(AA161,LISTAS!$C$2:$D$13,2,0)," ")</f>
        <v xml:space="preserve"> </v>
      </c>
      <c r="AA161" s="38" t="str">
        <f t="shared" si="55"/>
        <v/>
      </c>
      <c r="AB161" s="48"/>
      <c r="AC161" s="40" t="str">
        <f>+IFERROR(VLOOKUP(AB161,LISTAS!$A$9:$B$217,2,0)," ")</f>
        <v xml:space="preserve"> </v>
      </c>
      <c r="AD161" s="40"/>
      <c r="AE161" s="26"/>
      <c r="AF161" s="86"/>
      <c r="AG161" s="26"/>
      <c r="AH161" s="42"/>
      <c r="AI161" s="26"/>
      <c r="AJ161" s="26"/>
      <c r="AK161" s="26"/>
      <c r="AL161" s="26"/>
      <c r="AM161" s="218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52"/>
      <c r="DG161" s="223">
        <f t="shared" si="56"/>
        <v>0</v>
      </c>
      <c r="DH161" s="43">
        <f t="shared" si="57"/>
        <v>0</v>
      </c>
      <c r="DI161" s="43">
        <f t="shared" si="58"/>
        <v>0</v>
      </c>
      <c r="DJ161" s="128">
        <f t="shared" si="59"/>
        <v>0</v>
      </c>
      <c r="DK161" s="273" t="e">
        <f t="shared" si="60"/>
        <v>#DIV/0!</v>
      </c>
      <c r="DL161" s="130">
        <f t="shared" si="53"/>
        <v>0</v>
      </c>
      <c r="DM161" s="135">
        <f t="shared" si="52"/>
        <v>0</v>
      </c>
      <c r="DN161" s="130">
        <v>0</v>
      </c>
      <c r="DO161" s="43">
        <v>0</v>
      </c>
      <c r="DP161" s="43">
        <v>0</v>
      </c>
      <c r="DQ161" s="43">
        <v>0</v>
      </c>
      <c r="DR161" s="43">
        <v>0</v>
      </c>
      <c r="DS161" s="43">
        <v>0</v>
      </c>
      <c r="DT161" s="43">
        <v>0</v>
      </c>
      <c r="DU161" s="43">
        <v>0</v>
      </c>
      <c r="DV161" s="43">
        <v>0</v>
      </c>
      <c r="DW161" s="43">
        <v>0</v>
      </c>
      <c r="DX161" s="43">
        <v>0</v>
      </c>
      <c r="DY161" s="43">
        <v>0</v>
      </c>
      <c r="DZ161" s="58">
        <f t="shared" si="62"/>
        <v>0</v>
      </c>
      <c r="EA161" s="45" t="str">
        <f t="shared" si="50"/>
        <v>CORRECTO</v>
      </c>
      <c r="EB161" s="45"/>
      <c r="EC161" s="47"/>
    </row>
    <row r="162" spans="1:133" ht="19.5" hidden="1" customHeight="1" x14ac:dyDescent="0.25">
      <c r="A162" s="48">
        <v>155</v>
      </c>
      <c r="B162" s="24">
        <v>2026</v>
      </c>
      <c r="C162" s="34" t="s">
        <v>62</v>
      </c>
      <c r="D162" s="26"/>
      <c r="E162" s="26"/>
      <c r="F162" s="26"/>
      <c r="G162" s="28"/>
      <c r="H162" s="28"/>
      <c r="I162" s="28"/>
      <c r="J162" s="28"/>
      <c r="K162" s="30"/>
      <c r="L162" s="31"/>
      <c r="M162" s="54"/>
      <c r="N162" s="55"/>
      <c r="O162" s="54"/>
      <c r="P162" s="54"/>
      <c r="Q162" s="54"/>
      <c r="R162" s="54"/>
      <c r="S162" s="54"/>
      <c r="T162" s="56"/>
      <c r="U162" s="32"/>
      <c r="V162" s="35"/>
      <c r="W162" s="51"/>
      <c r="X162" s="32"/>
      <c r="Y162" s="32"/>
      <c r="Z162" s="37" t="str">
        <f>+IFERROR(VLOOKUP(AA162,LISTAS!$C$2:$D$13,2,0)," ")</f>
        <v xml:space="preserve"> </v>
      </c>
      <c r="AA162" s="38" t="str">
        <f t="shared" si="55"/>
        <v/>
      </c>
      <c r="AB162" s="48"/>
      <c r="AC162" s="40" t="str">
        <f>+IFERROR(VLOOKUP(AB162,LISTAS!$A$9:$B$217,2,0)," ")</f>
        <v xml:space="preserve"> </v>
      </c>
      <c r="AD162" s="40"/>
      <c r="AE162" s="26"/>
      <c r="AF162" s="86"/>
      <c r="AG162" s="26"/>
      <c r="AH162" s="42"/>
      <c r="AI162" s="26"/>
      <c r="AJ162" s="26"/>
      <c r="AK162" s="26"/>
      <c r="AL162" s="26"/>
      <c r="AM162" s="218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52"/>
      <c r="DG162" s="223">
        <f t="shared" si="56"/>
        <v>0</v>
      </c>
      <c r="DH162" s="43">
        <f t="shared" si="57"/>
        <v>0</v>
      </c>
      <c r="DI162" s="43">
        <f t="shared" si="58"/>
        <v>0</v>
      </c>
      <c r="DJ162" s="128">
        <f t="shared" si="59"/>
        <v>0</v>
      </c>
      <c r="DK162" s="273" t="e">
        <f t="shared" si="60"/>
        <v>#DIV/0!</v>
      </c>
      <c r="DL162" s="130">
        <f t="shared" si="53"/>
        <v>0</v>
      </c>
      <c r="DM162" s="135">
        <f t="shared" si="52"/>
        <v>0</v>
      </c>
      <c r="DN162" s="130">
        <v>0</v>
      </c>
      <c r="DO162" s="43">
        <v>0</v>
      </c>
      <c r="DP162" s="43">
        <v>0</v>
      </c>
      <c r="DQ162" s="43">
        <v>0</v>
      </c>
      <c r="DR162" s="43">
        <v>0</v>
      </c>
      <c r="DS162" s="43">
        <v>0</v>
      </c>
      <c r="DT162" s="43">
        <v>0</v>
      </c>
      <c r="DU162" s="43">
        <v>0</v>
      </c>
      <c r="DV162" s="43">
        <v>0</v>
      </c>
      <c r="DW162" s="43">
        <v>0</v>
      </c>
      <c r="DX162" s="43">
        <v>0</v>
      </c>
      <c r="DY162" s="43">
        <v>0</v>
      </c>
      <c r="DZ162" s="58">
        <f t="shared" si="62"/>
        <v>0</v>
      </c>
      <c r="EA162" s="45" t="str">
        <f t="shared" si="50"/>
        <v>CORRECTO</v>
      </c>
      <c r="EB162" s="45"/>
      <c r="EC162" s="47"/>
    </row>
    <row r="163" spans="1:133" ht="19.5" hidden="1" customHeight="1" x14ac:dyDescent="0.25">
      <c r="A163" s="48">
        <v>156</v>
      </c>
      <c r="B163" s="24">
        <v>2026</v>
      </c>
      <c r="C163" s="34" t="s">
        <v>62</v>
      </c>
      <c r="D163" s="26"/>
      <c r="E163" s="26"/>
      <c r="F163" s="26"/>
      <c r="G163" s="28"/>
      <c r="H163" s="28"/>
      <c r="I163" s="28"/>
      <c r="J163" s="28"/>
      <c r="K163" s="30"/>
      <c r="L163" s="31"/>
      <c r="M163" s="54"/>
      <c r="N163" s="55"/>
      <c r="O163" s="54"/>
      <c r="P163" s="54"/>
      <c r="Q163" s="54"/>
      <c r="R163" s="54"/>
      <c r="S163" s="54"/>
      <c r="T163" s="56"/>
      <c r="U163" s="32"/>
      <c r="V163" s="35"/>
      <c r="W163" s="51"/>
      <c r="X163" s="32"/>
      <c r="Y163" s="32"/>
      <c r="Z163" s="37" t="str">
        <f>+IFERROR(VLOOKUP(AA163,LISTAS!$C$2:$D$13,2,0)," ")</f>
        <v xml:space="preserve"> </v>
      </c>
      <c r="AA163" s="38" t="str">
        <f t="shared" si="55"/>
        <v/>
      </c>
      <c r="AB163" s="48"/>
      <c r="AC163" s="40" t="str">
        <f>+IFERROR(VLOOKUP(AB163,LISTAS!$A$9:$B$217,2,0)," ")</f>
        <v xml:space="preserve"> </v>
      </c>
      <c r="AD163" s="40"/>
      <c r="AE163" s="26"/>
      <c r="AF163" s="86"/>
      <c r="AG163" s="26"/>
      <c r="AH163" s="42"/>
      <c r="AI163" s="26"/>
      <c r="AJ163" s="26"/>
      <c r="AK163" s="26"/>
      <c r="AL163" s="26"/>
      <c r="AM163" s="218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52"/>
      <c r="DG163" s="223">
        <f t="shared" si="56"/>
        <v>0</v>
      </c>
      <c r="DH163" s="43">
        <f t="shared" si="57"/>
        <v>0</v>
      </c>
      <c r="DI163" s="43">
        <f t="shared" si="58"/>
        <v>0</v>
      </c>
      <c r="DJ163" s="128">
        <f t="shared" si="59"/>
        <v>0</v>
      </c>
      <c r="DK163" s="273" t="e">
        <f t="shared" si="60"/>
        <v>#DIV/0!</v>
      </c>
      <c r="DL163" s="130">
        <f t="shared" si="53"/>
        <v>0</v>
      </c>
      <c r="DM163" s="135">
        <f t="shared" si="52"/>
        <v>0</v>
      </c>
      <c r="DN163" s="130">
        <v>0</v>
      </c>
      <c r="DO163" s="43">
        <v>0</v>
      </c>
      <c r="DP163" s="43">
        <v>0</v>
      </c>
      <c r="DQ163" s="43">
        <v>0</v>
      </c>
      <c r="DR163" s="43">
        <v>0</v>
      </c>
      <c r="DS163" s="43">
        <v>0</v>
      </c>
      <c r="DT163" s="43">
        <v>0</v>
      </c>
      <c r="DU163" s="43">
        <v>0</v>
      </c>
      <c r="DV163" s="43">
        <v>0</v>
      </c>
      <c r="DW163" s="43">
        <v>0</v>
      </c>
      <c r="DX163" s="43">
        <v>0</v>
      </c>
      <c r="DY163" s="43">
        <v>0</v>
      </c>
      <c r="DZ163" s="58">
        <f t="shared" si="62"/>
        <v>0</v>
      </c>
      <c r="EA163" s="45" t="str">
        <f t="shared" si="50"/>
        <v>CORRECTO</v>
      </c>
      <c r="EB163" s="45"/>
      <c r="EC163" s="47"/>
    </row>
    <row r="164" spans="1:133" ht="19.5" hidden="1" customHeight="1" x14ac:dyDescent="0.25">
      <c r="A164" s="24">
        <v>157</v>
      </c>
      <c r="B164" s="24">
        <v>2026</v>
      </c>
      <c r="C164" s="34" t="s">
        <v>62</v>
      </c>
      <c r="D164" s="26"/>
      <c r="E164" s="26"/>
      <c r="F164" s="26"/>
      <c r="G164" s="28"/>
      <c r="H164" s="28"/>
      <c r="I164" s="28"/>
      <c r="J164" s="28"/>
      <c r="K164" s="30"/>
      <c r="L164" s="31"/>
      <c r="M164" s="54"/>
      <c r="N164" s="55"/>
      <c r="O164" s="54"/>
      <c r="P164" s="54"/>
      <c r="Q164" s="54"/>
      <c r="R164" s="54"/>
      <c r="S164" s="54"/>
      <c r="T164" s="56"/>
      <c r="U164" s="32"/>
      <c r="V164" s="35"/>
      <c r="W164" s="51"/>
      <c r="X164" s="32"/>
      <c r="Y164" s="32"/>
      <c r="Z164" s="37" t="str">
        <f>+IFERROR(VLOOKUP(AA164,LISTAS!$C$2:$D$13,2,0)," ")</f>
        <v xml:space="preserve"> </v>
      </c>
      <c r="AA164" s="38" t="str">
        <f t="shared" si="55"/>
        <v/>
      </c>
      <c r="AB164" s="48"/>
      <c r="AC164" s="40" t="str">
        <f>+IFERROR(VLOOKUP(AB164,LISTAS!$A$9:$B$217,2,0)," ")</f>
        <v xml:space="preserve"> </v>
      </c>
      <c r="AD164" s="40"/>
      <c r="AE164" s="26"/>
      <c r="AF164" s="86"/>
      <c r="AG164" s="26"/>
      <c r="AH164" s="42"/>
      <c r="AI164" s="26"/>
      <c r="AJ164" s="26"/>
      <c r="AK164" s="26"/>
      <c r="AL164" s="26"/>
      <c r="AM164" s="218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52"/>
      <c r="DG164" s="223">
        <f t="shared" si="56"/>
        <v>0</v>
      </c>
      <c r="DH164" s="43">
        <f t="shared" si="57"/>
        <v>0</v>
      </c>
      <c r="DI164" s="43">
        <f t="shared" si="58"/>
        <v>0</v>
      </c>
      <c r="DJ164" s="128">
        <f t="shared" si="59"/>
        <v>0</v>
      </c>
      <c r="DK164" s="273" t="e">
        <f t="shared" si="60"/>
        <v>#DIV/0!</v>
      </c>
      <c r="DL164" s="130">
        <f t="shared" si="53"/>
        <v>0</v>
      </c>
      <c r="DM164" s="135">
        <f t="shared" si="52"/>
        <v>0</v>
      </c>
      <c r="DN164" s="130">
        <v>0</v>
      </c>
      <c r="DO164" s="43">
        <v>0</v>
      </c>
      <c r="DP164" s="43">
        <v>0</v>
      </c>
      <c r="DQ164" s="43">
        <v>0</v>
      </c>
      <c r="DR164" s="43">
        <v>0</v>
      </c>
      <c r="DS164" s="43">
        <v>0</v>
      </c>
      <c r="DT164" s="43">
        <v>0</v>
      </c>
      <c r="DU164" s="43">
        <v>0</v>
      </c>
      <c r="DV164" s="43">
        <v>0</v>
      </c>
      <c r="DW164" s="43">
        <v>0</v>
      </c>
      <c r="DX164" s="43">
        <v>0</v>
      </c>
      <c r="DY164" s="43">
        <v>0</v>
      </c>
      <c r="DZ164" s="58">
        <f t="shared" si="62"/>
        <v>0</v>
      </c>
      <c r="EA164" s="45" t="str">
        <f t="shared" si="50"/>
        <v>CORRECTO</v>
      </c>
      <c r="EB164" s="45"/>
      <c r="EC164" s="47"/>
    </row>
    <row r="165" spans="1:133" ht="19.5" hidden="1" customHeight="1" x14ac:dyDescent="0.25">
      <c r="A165" s="48">
        <v>158</v>
      </c>
      <c r="B165" s="24">
        <v>2026</v>
      </c>
      <c r="C165" s="34" t="s">
        <v>62</v>
      </c>
      <c r="D165" s="27"/>
      <c r="E165" s="27"/>
      <c r="F165" s="26"/>
      <c r="G165" s="28"/>
      <c r="H165" s="28"/>
      <c r="I165" s="28"/>
      <c r="J165" s="28"/>
      <c r="K165" s="30"/>
      <c r="L165" s="31"/>
      <c r="M165" s="54"/>
      <c r="N165" s="55"/>
      <c r="O165" s="54"/>
      <c r="P165" s="54"/>
      <c r="Q165" s="54"/>
      <c r="R165" s="54"/>
      <c r="S165" s="54"/>
      <c r="T165" s="56"/>
      <c r="U165" s="32"/>
      <c r="V165" s="35"/>
      <c r="W165" s="51"/>
      <c r="X165" s="32"/>
      <c r="Y165" s="32"/>
      <c r="Z165" s="37" t="str">
        <f>+IFERROR(VLOOKUP(AA165,LISTAS!$C$2:$D$13,2,0)," ")</f>
        <v xml:space="preserve"> </v>
      </c>
      <c r="AA165" s="38" t="str">
        <f t="shared" si="55"/>
        <v/>
      </c>
      <c r="AB165" s="48"/>
      <c r="AC165" s="40" t="str">
        <f>+IFERROR(VLOOKUP(AB165,LISTAS!$A$9:$B$217,2,0)," ")</f>
        <v xml:space="preserve"> </v>
      </c>
      <c r="AD165" s="40"/>
      <c r="AE165" s="40"/>
      <c r="AF165" s="81"/>
      <c r="AG165" s="40"/>
      <c r="AH165" s="42"/>
      <c r="AI165" s="40"/>
      <c r="AJ165" s="40"/>
      <c r="AK165" s="40"/>
      <c r="AL165" s="26"/>
      <c r="AM165" s="218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52"/>
      <c r="DG165" s="223">
        <f t="shared" si="56"/>
        <v>0</v>
      </c>
      <c r="DH165" s="43">
        <f t="shared" si="57"/>
        <v>0</v>
      </c>
      <c r="DI165" s="43">
        <f t="shared" si="58"/>
        <v>0</v>
      </c>
      <c r="DJ165" s="128">
        <f t="shared" si="59"/>
        <v>0</v>
      </c>
      <c r="DK165" s="273" t="e">
        <f t="shared" si="60"/>
        <v>#DIV/0!</v>
      </c>
      <c r="DL165" s="130">
        <f t="shared" si="53"/>
        <v>0</v>
      </c>
      <c r="DM165" s="135">
        <f t="shared" si="52"/>
        <v>0</v>
      </c>
      <c r="DN165" s="130">
        <v>0</v>
      </c>
      <c r="DO165" s="43">
        <v>0</v>
      </c>
      <c r="DP165" s="43">
        <v>0</v>
      </c>
      <c r="DQ165" s="43">
        <v>0</v>
      </c>
      <c r="DR165" s="43">
        <v>0</v>
      </c>
      <c r="DS165" s="43">
        <v>0</v>
      </c>
      <c r="DT165" s="43">
        <v>0</v>
      </c>
      <c r="DU165" s="43">
        <v>0</v>
      </c>
      <c r="DV165" s="43">
        <v>0</v>
      </c>
      <c r="DW165" s="43">
        <v>0</v>
      </c>
      <c r="DX165" s="43">
        <v>0</v>
      </c>
      <c r="DY165" s="43">
        <v>0</v>
      </c>
      <c r="DZ165" s="58">
        <f t="shared" si="62"/>
        <v>0</v>
      </c>
      <c r="EA165" s="45" t="str">
        <f t="shared" si="50"/>
        <v>CORRECTO</v>
      </c>
      <c r="EB165" s="45"/>
      <c r="EC165" s="47"/>
    </row>
    <row r="166" spans="1:133" ht="19.5" hidden="1" customHeight="1" x14ac:dyDescent="0.25">
      <c r="A166" s="48">
        <v>159</v>
      </c>
      <c r="B166" s="24">
        <v>2026</v>
      </c>
      <c r="C166" s="34" t="s">
        <v>62</v>
      </c>
      <c r="D166" s="27"/>
      <c r="E166" s="27"/>
      <c r="F166" s="26"/>
      <c r="G166" s="28"/>
      <c r="H166" s="28"/>
      <c r="I166" s="28"/>
      <c r="J166" s="28"/>
      <c r="K166" s="30"/>
      <c r="L166" s="31"/>
      <c r="M166" s="54"/>
      <c r="N166" s="55"/>
      <c r="O166" s="54"/>
      <c r="P166" s="54"/>
      <c r="Q166" s="54"/>
      <c r="R166" s="54"/>
      <c r="S166" s="54"/>
      <c r="T166" s="56"/>
      <c r="U166" s="32"/>
      <c r="V166" s="35"/>
      <c r="W166" s="51"/>
      <c r="X166" s="32"/>
      <c r="Y166" s="32"/>
      <c r="Z166" s="37" t="str">
        <f>+IFERROR(VLOOKUP(AA166,LISTAS!$C$2:$D$13,2,0)," ")</f>
        <v xml:space="preserve"> </v>
      </c>
      <c r="AA166" s="38" t="str">
        <f t="shared" si="55"/>
        <v/>
      </c>
      <c r="AB166" s="48"/>
      <c r="AC166" s="40" t="str">
        <f>+IFERROR(VLOOKUP(AB166,LISTAS!$A$9:$B$217,2,0)," ")</f>
        <v xml:space="preserve"> </v>
      </c>
      <c r="AD166" s="40"/>
      <c r="AE166" s="26"/>
      <c r="AF166" s="86"/>
      <c r="AG166" s="26"/>
      <c r="AH166" s="42"/>
      <c r="AI166" s="26"/>
      <c r="AJ166" s="26"/>
      <c r="AK166" s="26"/>
      <c r="AL166" s="26"/>
      <c r="AM166" s="218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52"/>
      <c r="DG166" s="223">
        <f t="shared" si="56"/>
        <v>0</v>
      </c>
      <c r="DH166" s="43">
        <f t="shared" si="57"/>
        <v>0</v>
      </c>
      <c r="DI166" s="43">
        <f t="shared" si="58"/>
        <v>0</v>
      </c>
      <c r="DJ166" s="128">
        <f t="shared" si="59"/>
        <v>0</v>
      </c>
      <c r="DK166" s="273" t="e">
        <f t="shared" si="60"/>
        <v>#DIV/0!</v>
      </c>
      <c r="DL166" s="130">
        <f t="shared" si="53"/>
        <v>0</v>
      </c>
      <c r="DM166" s="135">
        <f t="shared" si="52"/>
        <v>0</v>
      </c>
      <c r="DN166" s="130">
        <v>0</v>
      </c>
      <c r="DO166" s="43">
        <v>0</v>
      </c>
      <c r="DP166" s="43">
        <v>0</v>
      </c>
      <c r="DQ166" s="43">
        <v>0</v>
      </c>
      <c r="DR166" s="43">
        <v>0</v>
      </c>
      <c r="DS166" s="43">
        <v>0</v>
      </c>
      <c r="DT166" s="43">
        <v>0</v>
      </c>
      <c r="DU166" s="43">
        <v>0</v>
      </c>
      <c r="DV166" s="43">
        <v>0</v>
      </c>
      <c r="DW166" s="43">
        <v>0</v>
      </c>
      <c r="DX166" s="43">
        <v>0</v>
      </c>
      <c r="DY166" s="43">
        <v>0</v>
      </c>
      <c r="DZ166" s="58">
        <f t="shared" si="62"/>
        <v>0</v>
      </c>
      <c r="EA166" s="45" t="str">
        <f t="shared" si="50"/>
        <v>CORRECTO</v>
      </c>
      <c r="EB166" s="45"/>
      <c r="EC166" s="47"/>
    </row>
    <row r="167" spans="1:133" ht="19.5" hidden="1" customHeight="1" x14ac:dyDescent="0.25">
      <c r="A167" s="24">
        <v>160</v>
      </c>
      <c r="B167" s="24">
        <v>2026</v>
      </c>
      <c r="C167" s="34" t="s">
        <v>62</v>
      </c>
      <c r="D167" s="27"/>
      <c r="E167" s="27"/>
      <c r="F167" s="26"/>
      <c r="G167" s="28"/>
      <c r="H167" s="28"/>
      <c r="I167" s="28"/>
      <c r="J167" s="28"/>
      <c r="K167" s="30"/>
      <c r="L167" s="31"/>
      <c r="M167" s="54"/>
      <c r="N167" s="55"/>
      <c r="O167" s="54"/>
      <c r="P167" s="54"/>
      <c r="Q167" s="54"/>
      <c r="R167" s="54"/>
      <c r="S167" s="54"/>
      <c r="T167" s="56"/>
      <c r="U167" s="32"/>
      <c r="V167" s="35"/>
      <c r="W167" s="51"/>
      <c r="X167" s="32"/>
      <c r="Y167" s="32"/>
      <c r="Z167" s="37" t="str">
        <f>+IFERROR(VLOOKUP(AA167,LISTAS!$C$2:$D$13,2,0)," ")</f>
        <v xml:space="preserve"> </v>
      </c>
      <c r="AA167" s="38" t="str">
        <f t="shared" si="55"/>
        <v/>
      </c>
      <c r="AB167" s="48"/>
      <c r="AC167" s="40" t="str">
        <f>+IFERROR(VLOOKUP(AB167,LISTAS!$A$9:$B$217,2,0)," ")</f>
        <v xml:space="preserve"> </v>
      </c>
      <c r="AD167" s="40"/>
      <c r="AE167" s="40"/>
      <c r="AF167" s="107"/>
      <c r="AG167" s="40"/>
      <c r="AH167" s="108"/>
      <c r="AI167" s="40"/>
      <c r="AJ167" s="40"/>
      <c r="AK167" s="40"/>
      <c r="AL167" s="26"/>
      <c r="AM167" s="218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52"/>
      <c r="DG167" s="223">
        <f t="shared" si="56"/>
        <v>0</v>
      </c>
      <c r="DH167" s="43">
        <f t="shared" si="57"/>
        <v>0</v>
      </c>
      <c r="DI167" s="43">
        <f t="shared" si="58"/>
        <v>0</v>
      </c>
      <c r="DJ167" s="128">
        <f t="shared" si="59"/>
        <v>0</v>
      </c>
      <c r="DK167" s="273" t="e">
        <f t="shared" si="60"/>
        <v>#DIV/0!</v>
      </c>
      <c r="DL167" s="130">
        <f t="shared" si="53"/>
        <v>0</v>
      </c>
      <c r="DM167" s="135">
        <f t="shared" si="52"/>
        <v>0</v>
      </c>
      <c r="DN167" s="130">
        <v>0</v>
      </c>
      <c r="DO167" s="43">
        <v>0</v>
      </c>
      <c r="DP167" s="43">
        <v>0</v>
      </c>
      <c r="DQ167" s="43">
        <v>0</v>
      </c>
      <c r="DR167" s="43">
        <v>0</v>
      </c>
      <c r="DS167" s="43">
        <v>0</v>
      </c>
      <c r="DT167" s="43">
        <v>0</v>
      </c>
      <c r="DU167" s="43">
        <v>0</v>
      </c>
      <c r="DV167" s="43">
        <v>0</v>
      </c>
      <c r="DW167" s="43">
        <v>0</v>
      </c>
      <c r="DX167" s="43">
        <v>0</v>
      </c>
      <c r="DY167" s="43">
        <v>0</v>
      </c>
      <c r="DZ167" s="58">
        <f t="shared" si="62"/>
        <v>0</v>
      </c>
      <c r="EA167" s="45" t="str">
        <f t="shared" si="50"/>
        <v>CORRECTO</v>
      </c>
      <c r="EB167" s="109"/>
      <c r="EC167" s="47"/>
    </row>
    <row r="168" spans="1:133" ht="19.5" hidden="1" customHeight="1" x14ac:dyDescent="0.25">
      <c r="A168" s="48">
        <v>161</v>
      </c>
      <c r="B168" s="24">
        <v>2026</v>
      </c>
      <c r="C168" s="34" t="s">
        <v>62</v>
      </c>
      <c r="D168" s="27"/>
      <c r="E168" s="26"/>
      <c r="F168" s="26"/>
      <c r="G168" s="28"/>
      <c r="H168" s="28"/>
      <c r="I168" s="28"/>
      <c r="J168" s="28"/>
      <c r="K168" s="30"/>
      <c r="L168" s="31"/>
      <c r="M168" s="54"/>
      <c r="N168" s="55"/>
      <c r="O168" s="54"/>
      <c r="P168" s="54"/>
      <c r="Q168" s="54"/>
      <c r="R168" s="54"/>
      <c r="S168" s="54"/>
      <c r="T168" s="56"/>
      <c r="U168" s="32"/>
      <c r="V168" s="35"/>
      <c r="W168" s="51"/>
      <c r="X168" s="32"/>
      <c r="Y168" s="32"/>
      <c r="Z168" s="37" t="str">
        <f>+IFERROR(VLOOKUP(AA168,LISTAS!$C$2:$D$13,2,0)," ")</f>
        <v xml:space="preserve"> </v>
      </c>
      <c r="AA168" s="38" t="str">
        <f t="shared" si="55"/>
        <v/>
      </c>
      <c r="AB168" s="48"/>
      <c r="AC168" s="40" t="str">
        <f>+IFERROR(VLOOKUP(AB168,LISTAS!$A$9:$B$217,2,0)," ")</f>
        <v xml:space="preserve"> </v>
      </c>
      <c r="AD168" s="40"/>
      <c r="AE168" s="26"/>
      <c r="AF168" s="110"/>
      <c r="AG168" s="26"/>
      <c r="AH168" s="42"/>
      <c r="AI168" s="26"/>
      <c r="AJ168" s="26"/>
      <c r="AK168" s="26"/>
      <c r="AL168" s="26"/>
      <c r="AM168" s="218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52"/>
      <c r="DG168" s="223">
        <f t="shared" si="56"/>
        <v>0</v>
      </c>
      <c r="DH168" s="43">
        <f t="shared" si="57"/>
        <v>0</v>
      </c>
      <c r="DI168" s="43">
        <f t="shared" si="58"/>
        <v>0</v>
      </c>
      <c r="DJ168" s="128">
        <f t="shared" si="59"/>
        <v>0</v>
      </c>
      <c r="DK168" s="273" t="e">
        <f t="shared" si="60"/>
        <v>#DIV/0!</v>
      </c>
      <c r="DL168" s="130">
        <f t="shared" si="53"/>
        <v>0</v>
      </c>
      <c r="DM168" s="135">
        <f t="shared" si="52"/>
        <v>0</v>
      </c>
      <c r="DN168" s="130">
        <v>0</v>
      </c>
      <c r="DO168" s="43">
        <v>0</v>
      </c>
      <c r="DP168" s="43">
        <v>0</v>
      </c>
      <c r="DQ168" s="43">
        <v>0</v>
      </c>
      <c r="DR168" s="43">
        <v>0</v>
      </c>
      <c r="DS168" s="43">
        <v>0</v>
      </c>
      <c r="DT168" s="43">
        <v>0</v>
      </c>
      <c r="DU168" s="43">
        <v>0</v>
      </c>
      <c r="DV168" s="43">
        <v>0</v>
      </c>
      <c r="DW168" s="43">
        <v>0</v>
      </c>
      <c r="DX168" s="43">
        <v>0</v>
      </c>
      <c r="DY168" s="43">
        <v>0</v>
      </c>
      <c r="DZ168" s="58">
        <f t="shared" si="62"/>
        <v>0</v>
      </c>
      <c r="EA168" s="45" t="str">
        <f t="shared" si="50"/>
        <v>CORRECTO</v>
      </c>
      <c r="EB168" s="45"/>
      <c r="EC168" s="47"/>
    </row>
    <row r="169" spans="1:133" ht="19.5" hidden="1" customHeight="1" x14ac:dyDescent="0.25">
      <c r="A169" s="48">
        <v>162</v>
      </c>
      <c r="B169" s="24">
        <v>2026</v>
      </c>
      <c r="C169" s="34" t="s">
        <v>62</v>
      </c>
      <c r="D169" s="27"/>
      <c r="E169" s="26"/>
      <c r="F169" s="26"/>
      <c r="G169" s="28"/>
      <c r="H169" s="28"/>
      <c r="I169" s="28"/>
      <c r="J169" s="28"/>
      <c r="K169" s="30"/>
      <c r="L169" s="31"/>
      <c r="M169" s="54"/>
      <c r="N169" s="55"/>
      <c r="O169" s="54"/>
      <c r="P169" s="54"/>
      <c r="Q169" s="54"/>
      <c r="R169" s="54"/>
      <c r="S169" s="54"/>
      <c r="T169" s="56"/>
      <c r="U169" s="32"/>
      <c r="V169" s="35"/>
      <c r="W169" s="51"/>
      <c r="X169" s="32"/>
      <c r="Y169" s="32"/>
      <c r="Z169" s="37" t="str">
        <f>+IFERROR(VLOOKUP(AA169,LISTAS!$C$2:$D$13,2,0)," ")</f>
        <v xml:space="preserve"> </v>
      </c>
      <c r="AA169" s="38" t="str">
        <f t="shared" si="55"/>
        <v/>
      </c>
      <c r="AB169" s="48"/>
      <c r="AC169" s="40" t="str">
        <f>+IFERROR(VLOOKUP(AB169,LISTAS!$A$9:$B$217,2,0)," ")</f>
        <v xml:space="preserve"> </v>
      </c>
      <c r="AD169" s="40"/>
      <c r="AE169" s="26"/>
      <c r="AF169" s="86"/>
      <c r="AG169" s="26"/>
      <c r="AH169" s="42"/>
      <c r="AI169" s="26"/>
      <c r="AJ169" s="26"/>
      <c r="AK169" s="26"/>
      <c r="AL169" s="26"/>
      <c r="AM169" s="218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52"/>
      <c r="DG169" s="223">
        <f t="shared" si="56"/>
        <v>0</v>
      </c>
      <c r="DH169" s="43">
        <f t="shared" si="57"/>
        <v>0</v>
      </c>
      <c r="DI169" s="43">
        <f t="shared" si="58"/>
        <v>0</v>
      </c>
      <c r="DJ169" s="128">
        <f t="shared" si="59"/>
        <v>0</v>
      </c>
      <c r="DK169" s="273" t="e">
        <f t="shared" si="60"/>
        <v>#DIV/0!</v>
      </c>
      <c r="DL169" s="130">
        <f t="shared" si="53"/>
        <v>0</v>
      </c>
      <c r="DM169" s="135">
        <f t="shared" si="52"/>
        <v>0</v>
      </c>
      <c r="DN169" s="130">
        <v>0</v>
      </c>
      <c r="DO169" s="43">
        <v>0</v>
      </c>
      <c r="DP169" s="43">
        <v>0</v>
      </c>
      <c r="DQ169" s="43">
        <v>0</v>
      </c>
      <c r="DR169" s="43">
        <v>0</v>
      </c>
      <c r="DS169" s="43">
        <v>0</v>
      </c>
      <c r="DT169" s="43">
        <v>0</v>
      </c>
      <c r="DU169" s="43">
        <v>0</v>
      </c>
      <c r="DV169" s="43">
        <v>0</v>
      </c>
      <c r="DW169" s="43">
        <v>0</v>
      </c>
      <c r="DX169" s="43">
        <v>0</v>
      </c>
      <c r="DY169" s="43">
        <v>0</v>
      </c>
      <c r="DZ169" s="58">
        <f t="shared" si="62"/>
        <v>0</v>
      </c>
      <c r="EA169" s="45" t="str">
        <f t="shared" si="50"/>
        <v>CORRECTO</v>
      </c>
      <c r="EB169" s="45"/>
      <c r="EC169" s="47"/>
    </row>
    <row r="170" spans="1:133" ht="19.5" hidden="1" customHeight="1" x14ac:dyDescent="0.25">
      <c r="A170" s="24">
        <v>163</v>
      </c>
      <c r="B170" s="24">
        <v>2026</v>
      </c>
      <c r="C170" s="34" t="s">
        <v>62</v>
      </c>
      <c r="D170" s="26"/>
      <c r="E170" s="26"/>
      <c r="F170" s="26"/>
      <c r="G170" s="25"/>
      <c r="H170" s="28"/>
      <c r="I170" s="28"/>
      <c r="J170" s="28"/>
      <c r="K170" s="30"/>
      <c r="L170" s="31"/>
      <c r="M170" s="54"/>
      <c r="N170" s="55"/>
      <c r="O170" s="54"/>
      <c r="P170" s="54"/>
      <c r="Q170" s="54"/>
      <c r="R170" s="54"/>
      <c r="S170" s="54"/>
      <c r="T170" s="56"/>
      <c r="U170" s="32"/>
      <c r="V170" s="35"/>
      <c r="W170" s="51"/>
      <c r="X170" s="32"/>
      <c r="Y170" s="32"/>
      <c r="Z170" s="37" t="str">
        <f>+IFERROR(VLOOKUP(AA170,LISTAS!$C$2:$D$13,2,0)," ")</f>
        <v xml:space="preserve"> </v>
      </c>
      <c r="AA170" s="38" t="str">
        <f t="shared" si="55"/>
        <v/>
      </c>
      <c r="AB170" s="59"/>
      <c r="AC170" s="40" t="str">
        <f>+IFERROR(VLOOKUP(AB170,LISTAS!$A$9:$B$217,2,0)," ")</f>
        <v xml:space="preserve"> </v>
      </c>
      <c r="AD170" s="40"/>
      <c r="AE170" s="40"/>
      <c r="AF170" s="81"/>
      <c r="AG170" s="40"/>
      <c r="AH170" s="42"/>
      <c r="AI170" s="40"/>
      <c r="AJ170" s="40"/>
      <c r="AK170" s="40"/>
      <c r="AL170" s="26"/>
      <c r="AM170" s="218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52"/>
      <c r="DG170" s="223">
        <f t="shared" si="56"/>
        <v>0</v>
      </c>
      <c r="DH170" s="43">
        <f t="shared" si="57"/>
        <v>0</v>
      </c>
      <c r="DI170" s="43">
        <f t="shared" si="58"/>
        <v>0</v>
      </c>
      <c r="DJ170" s="128">
        <f t="shared" si="59"/>
        <v>0</v>
      </c>
      <c r="DK170" s="273" t="e">
        <f t="shared" si="60"/>
        <v>#DIV/0!</v>
      </c>
      <c r="DL170" s="130">
        <f t="shared" si="53"/>
        <v>0</v>
      </c>
      <c r="DM170" s="135">
        <f t="shared" si="52"/>
        <v>0</v>
      </c>
      <c r="DN170" s="130">
        <v>0</v>
      </c>
      <c r="DO170" s="43">
        <v>0</v>
      </c>
      <c r="DP170" s="43">
        <v>0</v>
      </c>
      <c r="DQ170" s="43">
        <v>0</v>
      </c>
      <c r="DR170" s="43">
        <v>0</v>
      </c>
      <c r="DS170" s="43">
        <v>0</v>
      </c>
      <c r="DT170" s="43">
        <v>0</v>
      </c>
      <c r="DU170" s="43">
        <v>0</v>
      </c>
      <c r="DV170" s="43">
        <v>0</v>
      </c>
      <c r="DW170" s="43">
        <v>0</v>
      </c>
      <c r="DX170" s="43">
        <v>0</v>
      </c>
      <c r="DY170" s="43">
        <v>0</v>
      </c>
      <c r="DZ170" s="58">
        <f t="shared" si="62"/>
        <v>0</v>
      </c>
      <c r="EA170" s="45" t="str">
        <f t="shared" si="50"/>
        <v>CORRECTO</v>
      </c>
      <c r="EB170" s="45"/>
      <c r="EC170" s="47"/>
    </row>
    <row r="171" spans="1:133" ht="19.5" hidden="1" customHeight="1" x14ac:dyDescent="0.25">
      <c r="A171" s="48">
        <v>164</v>
      </c>
      <c r="B171" s="24">
        <v>2026</v>
      </c>
      <c r="C171" s="34" t="s">
        <v>62</v>
      </c>
      <c r="D171" s="26"/>
      <c r="E171" s="26"/>
      <c r="F171" s="26"/>
      <c r="G171" s="25"/>
      <c r="H171" s="28"/>
      <c r="I171" s="28"/>
      <c r="J171" s="28"/>
      <c r="K171" s="30"/>
      <c r="L171" s="31"/>
      <c r="M171" s="54"/>
      <c r="N171" s="55"/>
      <c r="O171" s="54"/>
      <c r="P171" s="54"/>
      <c r="Q171" s="54"/>
      <c r="R171" s="54"/>
      <c r="S171" s="54"/>
      <c r="T171" s="56"/>
      <c r="U171" s="32"/>
      <c r="V171" s="35"/>
      <c r="W171" s="51"/>
      <c r="X171" s="32"/>
      <c r="Y171" s="32"/>
      <c r="Z171" s="37" t="str">
        <f>+IFERROR(VLOOKUP(AA171,LISTAS!$C$2:$D$13,2,0)," ")</f>
        <v xml:space="preserve"> </v>
      </c>
      <c r="AA171" s="38" t="str">
        <f t="shared" si="55"/>
        <v/>
      </c>
      <c r="AB171" s="59"/>
      <c r="AC171" s="40" t="str">
        <f>+IFERROR(VLOOKUP(AB171,LISTAS!$A$9:$B$217,2,0)," ")</f>
        <v xml:space="preserve"> </v>
      </c>
      <c r="AD171" s="40"/>
      <c r="AE171" s="26"/>
      <c r="AF171" s="86"/>
      <c r="AG171" s="26"/>
      <c r="AH171" s="42"/>
      <c r="AI171" s="26"/>
      <c r="AJ171" s="26"/>
      <c r="AK171" s="26"/>
      <c r="AL171" s="26"/>
      <c r="AM171" s="218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52"/>
      <c r="DG171" s="223">
        <f t="shared" si="56"/>
        <v>0</v>
      </c>
      <c r="DH171" s="43">
        <f t="shared" si="57"/>
        <v>0</v>
      </c>
      <c r="DI171" s="43">
        <f t="shared" si="58"/>
        <v>0</v>
      </c>
      <c r="DJ171" s="128">
        <f t="shared" si="59"/>
        <v>0</v>
      </c>
      <c r="DK171" s="273" t="e">
        <f t="shared" si="60"/>
        <v>#DIV/0!</v>
      </c>
      <c r="DL171" s="130">
        <f t="shared" si="53"/>
        <v>0</v>
      </c>
      <c r="DM171" s="135">
        <f t="shared" si="52"/>
        <v>0</v>
      </c>
      <c r="DN171" s="130">
        <v>0</v>
      </c>
      <c r="DO171" s="43">
        <v>0</v>
      </c>
      <c r="DP171" s="43">
        <v>0</v>
      </c>
      <c r="DQ171" s="43">
        <v>0</v>
      </c>
      <c r="DR171" s="43">
        <v>0</v>
      </c>
      <c r="DS171" s="43">
        <v>0</v>
      </c>
      <c r="DT171" s="43">
        <v>0</v>
      </c>
      <c r="DU171" s="43">
        <v>0</v>
      </c>
      <c r="DV171" s="43">
        <v>0</v>
      </c>
      <c r="DW171" s="43">
        <v>0</v>
      </c>
      <c r="DX171" s="43">
        <v>0</v>
      </c>
      <c r="DY171" s="43">
        <v>0</v>
      </c>
      <c r="DZ171" s="58">
        <f t="shared" si="62"/>
        <v>0</v>
      </c>
      <c r="EA171" s="45" t="str">
        <f t="shared" si="50"/>
        <v>CORRECTO</v>
      </c>
      <c r="EB171" s="45"/>
      <c r="EC171" s="47"/>
    </row>
    <row r="172" spans="1:133" ht="19.5" hidden="1" customHeight="1" x14ac:dyDescent="0.25">
      <c r="A172" s="48">
        <v>165</v>
      </c>
      <c r="B172" s="24">
        <v>2026</v>
      </c>
      <c r="C172" s="34" t="s">
        <v>62</v>
      </c>
      <c r="D172" s="26"/>
      <c r="E172" s="27"/>
      <c r="F172" s="27"/>
      <c r="G172" s="25"/>
      <c r="H172" s="28"/>
      <c r="I172" s="29"/>
      <c r="J172" s="29"/>
      <c r="K172" s="30"/>
      <c r="L172" s="31"/>
      <c r="M172" s="54"/>
      <c r="N172" s="55"/>
      <c r="O172" s="54"/>
      <c r="P172" s="54"/>
      <c r="Q172" s="54"/>
      <c r="R172" s="54"/>
      <c r="S172" s="54"/>
      <c r="T172" s="56"/>
      <c r="U172" s="32"/>
      <c r="V172" s="35"/>
      <c r="W172" s="51"/>
      <c r="X172" s="32"/>
      <c r="Y172" s="32"/>
      <c r="Z172" s="37" t="str">
        <f>+IFERROR(VLOOKUP(AA172,LISTAS!$C$2:$D$13,2,0)," ")</f>
        <v xml:space="preserve"> </v>
      </c>
      <c r="AA172" s="38" t="str">
        <f t="shared" si="55"/>
        <v/>
      </c>
      <c r="AB172" s="59"/>
      <c r="AC172" s="40" t="str">
        <f>+IFERROR(VLOOKUP(AB172,LISTAS!$A$9:$B$217,2,0)," ")</f>
        <v xml:space="preserve"> </v>
      </c>
      <c r="AD172" s="40"/>
      <c r="AE172" s="26"/>
      <c r="AF172" s="86"/>
      <c r="AG172" s="26"/>
      <c r="AH172" s="42"/>
      <c r="AI172" s="26"/>
      <c r="AJ172" s="26"/>
      <c r="AK172" s="26"/>
      <c r="AL172" s="26"/>
      <c r="AM172" s="218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52"/>
      <c r="DG172" s="223">
        <f t="shared" si="56"/>
        <v>0</v>
      </c>
      <c r="DH172" s="43">
        <f t="shared" si="57"/>
        <v>0</v>
      </c>
      <c r="DI172" s="43">
        <f t="shared" si="58"/>
        <v>0</v>
      </c>
      <c r="DJ172" s="128">
        <f t="shared" si="59"/>
        <v>0</v>
      </c>
      <c r="DK172" s="273" t="e">
        <f t="shared" si="60"/>
        <v>#DIV/0!</v>
      </c>
      <c r="DL172" s="130">
        <f t="shared" si="53"/>
        <v>0</v>
      </c>
      <c r="DM172" s="135">
        <f t="shared" si="52"/>
        <v>0</v>
      </c>
      <c r="DN172" s="130">
        <v>0</v>
      </c>
      <c r="DO172" s="43">
        <v>0</v>
      </c>
      <c r="DP172" s="43">
        <v>0</v>
      </c>
      <c r="DQ172" s="43">
        <v>0</v>
      </c>
      <c r="DR172" s="43">
        <v>0</v>
      </c>
      <c r="DS172" s="43">
        <v>0</v>
      </c>
      <c r="DT172" s="43">
        <v>0</v>
      </c>
      <c r="DU172" s="43">
        <v>0</v>
      </c>
      <c r="DV172" s="43">
        <v>0</v>
      </c>
      <c r="DW172" s="43">
        <v>0</v>
      </c>
      <c r="DX172" s="43">
        <v>0</v>
      </c>
      <c r="DY172" s="43">
        <v>0</v>
      </c>
      <c r="DZ172" s="58">
        <f t="shared" si="62"/>
        <v>0</v>
      </c>
      <c r="EA172" s="45" t="str">
        <f t="shared" si="50"/>
        <v>CORRECTO</v>
      </c>
      <c r="EB172" s="45"/>
      <c r="EC172" s="47"/>
    </row>
    <row r="173" spans="1:133" ht="19.5" hidden="1" customHeight="1" x14ac:dyDescent="0.25">
      <c r="A173" s="24">
        <v>166</v>
      </c>
      <c r="B173" s="24">
        <v>2026</v>
      </c>
      <c r="C173" s="34" t="s">
        <v>62</v>
      </c>
      <c r="D173" s="26"/>
      <c r="E173" s="27"/>
      <c r="F173" s="27"/>
      <c r="G173" s="25"/>
      <c r="H173" s="28"/>
      <c r="I173" s="29"/>
      <c r="J173" s="29"/>
      <c r="K173" s="30"/>
      <c r="L173" s="31"/>
      <c r="M173" s="54"/>
      <c r="N173" s="55"/>
      <c r="O173" s="54"/>
      <c r="P173" s="54"/>
      <c r="Q173" s="54"/>
      <c r="R173" s="54"/>
      <c r="S173" s="54"/>
      <c r="T173" s="56"/>
      <c r="U173" s="32"/>
      <c r="V173" s="35"/>
      <c r="W173" s="51"/>
      <c r="X173" s="32"/>
      <c r="Y173" s="32"/>
      <c r="Z173" s="37" t="str">
        <f>+IFERROR(VLOOKUP(AA173,LISTAS!$C$2:$D$13,2,0)," ")</f>
        <v xml:space="preserve"> </v>
      </c>
      <c r="AA173" s="38" t="str">
        <f t="shared" si="55"/>
        <v/>
      </c>
      <c r="AB173" s="59"/>
      <c r="AC173" s="40" t="str">
        <f>+IFERROR(VLOOKUP(AB173,LISTAS!$A$9:$B$217,2,0)," ")</f>
        <v xml:space="preserve"> </v>
      </c>
      <c r="AD173" s="40"/>
      <c r="AE173" s="40"/>
      <c r="AF173" s="81"/>
      <c r="AG173" s="40"/>
      <c r="AH173" s="42"/>
      <c r="AI173" s="40"/>
      <c r="AJ173" s="40"/>
      <c r="AK173" s="40"/>
      <c r="AL173" s="26"/>
      <c r="AM173" s="218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52"/>
      <c r="DG173" s="223">
        <f t="shared" si="56"/>
        <v>0</v>
      </c>
      <c r="DH173" s="43">
        <f t="shared" si="57"/>
        <v>0</v>
      </c>
      <c r="DI173" s="43">
        <f t="shared" si="58"/>
        <v>0</v>
      </c>
      <c r="DJ173" s="128">
        <f t="shared" si="59"/>
        <v>0</v>
      </c>
      <c r="DK173" s="273" t="e">
        <f t="shared" si="60"/>
        <v>#DIV/0!</v>
      </c>
      <c r="DL173" s="130">
        <f t="shared" si="53"/>
        <v>0</v>
      </c>
      <c r="DM173" s="135">
        <f t="shared" si="52"/>
        <v>0</v>
      </c>
      <c r="DN173" s="130">
        <v>0</v>
      </c>
      <c r="DO173" s="43">
        <v>0</v>
      </c>
      <c r="DP173" s="43">
        <v>0</v>
      </c>
      <c r="DQ173" s="43">
        <v>0</v>
      </c>
      <c r="DR173" s="43">
        <v>0</v>
      </c>
      <c r="DS173" s="43">
        <v>0</v>
      </c>
      <c r="DT173" s="43">
        <v>0</v>
      </c>
      <c r="DU173" s="43">
        <v>0</v>
      </c>
      <c r="DV173" s="43">
        <v>0</v>
      </c>
      <c r="DW173" s="43">
        <v>0</v>
      </c>
      <c r="DX173" s="43">
        <v>0</v>
      </c>
      <c r="DY173" s="43">
        <v>0</v>
      </c>
      <c r="DZ173" s="58">
        <f t="shared" si="62"/>
        <v>0</v>
      </c>
      <c r="EA173" s="45" t="str">
        <f t="shared" si="50"/>
        <v>CORRECTO</v>
      </c>
      <c r="EB173" s="45"/>
      <c r="EC173" s="47"/>
    </row>
    <row r="174" spans="1:133" ht="19.5" hidden="1" customHeight="1" x14ac:dyDescent="0.25">
      <c r="A174" s="48">
        <v>167</v>
      </c>
      <c r="B174" s="24">
        <v>2026</v>
      </c>
      <c r="C174" s="34" t="s">
        <v>62</v>
      </c>
      <c r="D174" s="27"/>
      <c r="E174" s="27"/>
      <c r="F174" s="26"/>
      <c r="G174" s="25"/>
      <c r="H174" s="28"/>
      <c r="I174" s="29"/>
      <c r="J174" s="29"/>
      <c r="K174" s="30"/>
      <c r="L174" s="31"/>
      <c r="M174" s="54"/>
      <c r="N174" s="55"/>
      <c r="O174" s="54"/>
      <c r="P174" s="54"/>
      <c r="Q174" s="54"/>
      <c r="R174" s="54"/>
      <c r="S174" s="54"/>
      <c r="T174" s="56"/>
      <c r="U174" s="32"/>
      <c r="V174" s="35"/>
      <c r="W174" s="36"/>
      <c r="X174" s="32"/>
      <c r="Y174" s="32"/>
      <c r="Z174" s="37" t="str">
        <f>+IFERROR(VLOOKUP(AA174,LISTAS!$C$2:$D$13,2,0)," ")</f>
        <v xml:space="preserve"> </v>
      </c>
      <c r="AA174" s="38" t="str">
        <f t="shared" si="55"/>
        <v/>
      </c>
      <c r="AB174" s="59"/>
      <c r="AC174" s="40" t="str">
        <f>+IFERROR(VLOOKUP(AB174,LISTAS!$A$9:$B$217,2,0)," ")</f>
        <v xml:space="preserve"> </v>
      </c>
      <c r="AD174" s="40"/>
      <c r="AE174" s="26"/>
      <c r="AF174" s="86"/>
      <c r="AG174" s="26"/>
      <c r="AH174" s="42"/>
      <c r="AI174" s="26"/>
      <c r="AJ174" s="26"/>
      <c r="AK174" s="26"/>
      <c r="AL174" s="26"/>
      <c r="AM174" s="218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52"/>
      <c r="DG174" s="223">
        <f t="shared" si="56"/>
        <v>0</v>
      </c>
      <c r="DH174" s="43">
        <f t="shared" si="57"/>
        <v>0</v>
      </c>
      <c r="DI174" s="43">
        <f t="shared" si="58"/>
        <v>0</v>
      </c>
      <c r="DJ174" s="128">
        <f t="shared" si="59"/>
        <v>0</v>
      </c>
      <c r="DK174" s="273" t="e">
        <f t="shared" si="60"/>
        <v>#DIV/0!</v>
      </c>
      <c r="DL174" s="130">
        <f t="shared" si="53"/>
        <v>0</v>
      </c>
      <c r="DM174" s="135">
        <f t="shared" si="52"/>
        <v>0</v>
      </c>
      <c r="DN174" s="130">
        <v>0</v>
      </c>
      <c r="DO174" s="43">
        <v>0</v>
      </c>
      <c r="DP174" s="43">
        <v>0</v>
      </c>
      <c r="DQ174" s="43">
        <v>0</v>
      </c>
      <c r="DR174" s="43">
        <v>0</v>
      </c>
      <c r="DS174" s="43">
        <v>0</v>
      </c>
      <c r="DT174" s="43">
        <v>0</v>
      </c>
      <c r="DU174" s="43">
        <v>0</v>
      </c>
      <c r="DV174" s="43">
        <v>0</v>
      </c>
      <c r="DW174" s="43">
        <v>0</v>
      </c>
      <c r="DX174" s="43">
        <v>0</v>
      </c>
      <c r="DY174" s="43">
        <v>0</v>
      </c>
      <c r="DZ174" s="58">
        <f t="shared" si="62"/>
        <v>0</v>
      </c>
      <c r="EA174" s="45" t="str">
        <f t="shared" si="50"/>
        <v>CORRECTO</v>
      </c>
      <c r="EB174" s="45"/>
      <c r="EC174" s="47"/>
    </row>
    <row r="175" spans="1:133" ht="19.5" hidden="1" customHeight="1" x14ac:dyDescent="0.25">
      <c r="A175" s="48">
        <v>168</v>
      </c>
      <c r="B175" s="24">
        <v>2026</v>
      </c>
      <c r="C175" s="34" t="s">
        <v>62</v>
      </c>
      <c r="D175" s="26"/>
      <c r="E175" s="26"/>
      <c r="F175" s="26"/>
      <c r="G175" s="25"/>
      <c r="H175" s="28"/>
      <c r="I175" s="29"/>
      <c r="J175" s="29"/>
      <c r="K175" s="30"/>
      <c r="L175" s="31"/>
      <c r="M175" s="54"/>
      <c r="N175" s="55"/>
      <c r="O175" s="54"/>
      <c r="P175" s="54"/>
      <c r="Q175" s="54"/>
      <c r="R175" s="54"/>
      <c r="S175" s="54"/>
      <c r="T175" s="56"/>
      <c r="U175" s="32"/>
      <c r="V175" s="35"/>
      <c r="W175" s="36"/>
      <c r="X175" s="32"/>
      <c r="Y175" s="32"/>
      <c r="Z175" s="37" t="str">
        <f>+IFERROR(VLOOKUP(AA175,LISTAS!$C$2:$D$13,2,0)," ")</f>
        <v xml:space="preserve"> </v>
      </c>
      <c r="AA175" s="38" t="str">
        <f t="shared" si="55"/>
        <v/>
      </c>
      <c r="AB175" s="59"/>
      <c r="AC175" s="40" t="str">
        <f>+IFERROR(VLOOKUP(AB175,LISTAS!$A$9:$B$217,2,0)," ")</f>
        <v xml:space="preserve"> </v>
      </c>
      <c r="AD175" s="40"/>
      <c r="AE175" s="26"/>
      <c r="AF175" s="86"/>
      <c r="AG175" s="26"/>
      <c r="AH175" s="42"/>
      <c r="AI175" s="26"/>
      <c r="AJ175" s="26"/>
      <c r="AK175" s="26"/>
      <c r="AL175" s="26"/>
      <c r="AM175" s="218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52"/>
      <c r="DG175" s="223">
        <f t="shared" si="56"/>
        <v>0</v>
      </c>
      <c r="DH175" s="43">
        <f t="shared" si="57"/>
        <v>0</v>
      </c>
      <c r="DI175" s="43">
        <f t="shared" si="58"/>
        <v>0</v>
      </c>
      <c r="DJ175" s="128">
        <f t="shared" si="59"/>
        <v>0</v>
      </c>
      <c r="DK175" s="273" t="e">
        <f t="shared" si="60"/>
        <v>#DIV/0!</v>
      </c>
      <c r="DL175" s="130">
        <f t="shared" si="53"/>
        <v>0</v>
      </c>
      <c r="DM175" s="135">
        <f t="shared" si="52"/>
        <v>0</v>
      </c>
      <c r="DN175" s="130">
        <v>0</v>
      </c>
      <c r="DO175" s="43">
        <v>0</v>
      </c>
      <c r="DP175" s="43">
        <v>0</v>
      </c>
      <c r="DQ175" s="43">
        <v>0</v>
      </c>
      <c r="DR175" s="43">
        <v>0</v>
      </c>
      <c r="DS175" s="43">
        <v>0</v>
      </c>
      <c r="DT175" s="43">
        <v>0</v>
      </c>
      <c r="DU175" s="43">
        <v>0</v>
      </c>
      <c r="DV175" s="43">
        <v>0</v>
      </c>
      <c r="DW175" s="43">
        <v>0</v>
      </c>
      <c r="DX175" s="43">
        <v>0</v>
      </c>
      <c r="DY175" s="43">
        <v>0</v>
      </c>
      <c r="DZ175" s="58">
        <f t="shared" si="62"/>
        <v>0</v>
      </c>
      <c r="EA175" s="45" t="str">
        <f t="shared" si="50"/>
        <v>CORRECTO</v>
      </c>
      <c r="EB175" s="45"/>
      <c r="EC175" s="47"/>
    </row>
    <row r="176" spans="1:133" ht="19.5" hidden="1" customHeight="1" x14ac:dyDescent="0.25">
      <c r="A176" s="24">
        <v>169</v>
      </c>
      <c r="B176" s="24">
        <v>2026</v>
      </c>
      <c r="C176" s="34" t="s">
        <v>62</v>
      </c>
      <c r="D176" s="26"/>
      <c r="E176" s="26"/>
      <c r="F176" s="26"/>
      <c r="G176" s="28"/>
      <c r="H176" s="50"/>
      <c r="I176" s="28"/>
      <c r="J176" s="29"/>
      <c r="K176" s="30"/>
      <c r="L176" s="31"/>
      <c r="M176" s="54"/>
      <c r="N176" s="55"/>
      <c r="O176" s="54"/>
      <c r="P176" s="54"/>
      <c r="Q176" s="54"/>
      <c r="R176" s="54"/>
      <c r="S176" s="54"/>
      <c r="T176" s="56"/>
      <c r="U176" s="32"/>
      <c r="V176" s="35"/>
      <c r="W176" s="51"/>
      <c r="X176" s="32"/>
      <c r="Y176" s="32"/>
      <c r="Z176" s="37" t="str">
        <f>+IFERROR(VLOOKUP(AA176,LISTAS!$C$2:$D$13,2,0)," ")</f>
        <v xml:space="preserve"> </v>
      </c>
      <c r="AA176" s="38" t="str">
        <f t="shared" si="55"/>
        <v/>
      </c>
      <c r="AB176" s="59"/>
      <c r="AC176" s="40" t="str">
        <f>+IFERROR(VLOOKUP(AB176,LISTAS!$A$9:$B$217,2,0)," ")</f>
        <v xml:space="preserve"> </v>
      </c>
      <c r="AD176" s="40"/>
      <c r="AE176" s="26"/>
      <c r="AF176" s="86"/>
      <c r="AG176" s="26"/>
      <c r="AH176" s="42"/>
      <c r="AI176" s="26"/>
      <c r="AJ176" s="26"/>
      <c r="AK176" s="40"/>
      <c r="AL176" s="26"/>
      <c r="AM176" s="218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52"/>
      <c r="DG176" s="223">
        <f t="shared" si="56"/>
        <v>0</v>
      </c>
      <c r="DH176" s="43">
        <f t="shared" si="57"/>
        <v>0</v>
      </c>
      <c r="DI176" s="43">
        <f t="shared" si="58"/>
        <v>0</v>
      </c>
      <c r="DJ176" s="128">
        <f t="shared" si="59"/>
        <v>0</v>
      </c>
      <c r="DK176" s="273" t="e">
        <f t="shared" si="60"/>
        <v>#DIV/0!</v>
      </c>
      <c r="DL176" s="130">
        <f t="shared" si="53"/>
        <v>0</v>
      </c>
      <c r="DM176" s="135">
        <f t="shared" si="52"/>
        <v>0</v>
      </c>
      <c r="DN176" s="130">
        <v>0</v>
      </c>
      <c r="DO176" s="43">
        <v>0</v>
      </c>
      <c r="DP176" s="43">
        <v>0</v>
      </c>
      <c r="DQ176" s="43">
        <v>0</v>
      </c>
      <c r="DR176" s="43">
        <v>0</v>
      </c>
      <c r="DS176" s="43">
        <v>0</v>
      </c>
      <c r="DT176" s="43">
        <v>0</v>
      </c>
      <c r="DU176" s="43">
        <v>0</v>
      </c>
      <c r="DV176" s="43">
        <v>0</v>
      </c>
      <c r="DW176" s="43">
        <v>0</v>
      </c>
      <c r="DX176" s="43">
        <v>0</v>
      </c>
      <c r="DY176" s="43">
        <v>0</v>
      </c>
      <c r="DZ176" s="58">
        <f t="shared" si="62"/>
        <v>0</v>
      </c>
      <c r="EA176" s="45" t="str">
        <f t="shared" si="50"/>
        <v>CORRECTO</v>
      </c>
      <c r="EB176" s="45"/>
      <c r="EC176" s="47"/>
    </row>
    <row r="177" spans="1:133" ht="19.5" hidden="1" customHeight="1" x14ac:dyDescent="0.25">
      <c r="A177" s="48">
        <v>170</v>
      </c>
      <c r="B177" s="24">
        <v>2026</v>
      </c>
      <c r="C177" s="34" t="s">
        <v>62</v>
      </c>
      <c r="D177" s="26"/>
      <c r="E177" s="26"/>
      <c r="F177" s="26"/>
      <c r="G177" s="28"/>
      <c r="H177" s="50"/>
      <c r="I177" s="28"/>
      <c r="J177" s="29"/>
      <c r="K177" s="30"/>
      <c r="L177" s="31"/>
      <c r="M177" s="54"/>
      <c r="N177" s="55"/>
      <c r="O177" s="54"/>
      <c r="P177" s="54"/>
      <c r="Q177" s="54"/>
      <c r="R177" s="54"/>
      <c r="S177" s="54"/>
      <c r="T177" s="56"/>
      <c r="U177" s="32"/>
      <c r="V177" s="35"/>
      <c r="W177" s="51"/>
      <c r="X177" s="32"/>
      <c r="Y177" s="32"/>
      <c r="Z177" s="37" t="str">
        <f>+IFERROR(VLOOKUP(AA177,LISTAS!$C$2:$D$13,2,0)," ")</f>
        <v xml:space="preserve"> </v>
      </c>
      <c r="AA177" s="38" t="str">
        <f t="shared" si="55"/>
        <v/>
      </c>
      <c r="AB177" s="59"/>
      <c r="AC177" s="40" t="str">
        <f>+IFERROR(VLOOKUP(AB177,LISTAS!$A$9:$B$217,2,0)," ")</f>
        <v xml:space="preserve"> </v>
      </c>
      <c r="AD177" s="40"/>
      <c r="AE177" s="26"/>
      <c r="AF177" s="86"/>
      <c r="AG177" s="26"/>
      <c r="AH177" s="42"/>
      <c r="AI177" s="26"/>
      <c r="AJ177" s="26"/>
      <c r="AK177" s="40"/>
      <c r="AL177" s="26"/>
      <c r="AM177" s="218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52"/>
      <c r="DG177" s="223">
        <f t="shared" si="56"/>
        <v>0</v>
      </c>
      <c r="DH177" s="43">
        <f t="shared" si="57"/>
        <v>0</v>
      </c>
      <c r="DI177" s="43">
        <f t="shared" si="58"/>
        <v>0</v>
      </c>
      <c r="DJ177" s="128">
        <f t="shared" si="59"/>
        <v>0</v>
      </c>
      <c r="DK177" s="273" t="e">
        <f t="shared" si="60"/>
        <v>#DIV/0!</v>
      </c>
      <c r="DL177" s="130">
        <f t="shared" si="53"/>
        <v>0</v>
      </c>
      <c r="DM177" s="135">
        <f t="shared" si="52"/>
        <v>0</v>
      </c>
      <c r="DN177" s="130">
        <v>0</v>
      </c>
      <c r="DO177" s="43">
        <v>0</v>
      </c>
      <c r="DP177" s="43">
        <v>0</v>
      </c>
      <c r="DQ177" s="43">
        <v>0</v>
      </c>
      <c r="DR177" s="43">
        <v>0</v>
      </c>
      <c r="DS177" s="43">
        <v>0</v>
      </c>
      <c r="DT177" s="43">
        <v>0</v>
      </c>
      <c r="DU177" s="43">
        <v>0</v>
      </c>
      <c r="DV177" s="43">
        <v>0</v>
      </c>
      <c r="DW177" s="43">
        <v>0</v>
      </c>
      <c r="DX177" s="43">
        <v>0</v>
      </c>
      <c r="DY177" s="43">
        <v>0</v>
      </c>
      <c r="DZ177" s="58">
        <f t="shared" si="62"/>
        <v>0</v>
      </c>
      <c r="EA177" s="45" t="str">
        <f t="shared" si="50"/>
        <v>CORRECTO</v>
      </c>
      <c r="EB177" s="45"/>
      <c r="EC177" s="47"/>
    </row>
    <row r="178" spans="1:133" ht="19.5" hidden="1" customHeight="1" x14ac:dyDescent="0.25">
      <c r="A178" s="48">
        <v>171</v>
      </c>
      <c r="B178" s="24">
        <v>2026</v>
      </c>
      <c r="C178" s="34" t="s">
        <v>62</v>
      </c>
      <c r="D178" s="27"/>
      <c r="E178" s="27"/>
      <c r="F178" s="27"/>
      <c r="G178" s="28"/>
      <c r="H178" s="50"/>
      <c r="I178" s="28"/>
      <c r="J178" s="29"/>
      <c r="K178" s="30"/>
      <c r="L178" s="31"/>
      <c r="M178" s="54"/>
      <c r="N178" s="55"/>
      <c r="O178" s="54"/>
      <c r="P178" s="54"/>
      <c r="Q178" s="54"/>
      <c r="R178" s="54"/>
      <c r="S178" s="54"/>
      <c r="T178" s="56"/>
      <c r="U178" s="32"/>
      <c r="V178" s="35"/>
      <c r="W178" s="51"/>
      <c r="X178" s="32"/>
      <c r="Y178" s="32"/>
      <c r="Z178" s="37" t="str">
        <f>+IFERROR(VLOOKUP(AA178,LISTAS!$C$2:$D$13,2,0)," ")</f>
        <v xml:space="preserve"> </v>
      </c>
      <c r="AA178" s="38" t="str">
        <f t="shared" si="55"/>
        <v/>
      </c>
      <c r="AB178" s="48"/>
      <c r="AC178" s="40" t="str">
        <f>+IFERROR(VLOOKUP(AB178,LISTAS!$A$9:$B$217,2,0)," ")</f>
        <v xml:space="preserve"> </v>
      </c>
      <c r="AD178" s="40"/>
      <c r="AE178" s="40"/>
      <c r="AF178" s="81"/>
      <c r="AG178" s="40"/>
      <c r="AH178" s="78"/>
      <c r="AI178" s="40"/>
      <c r="AJ178" s="40"/>
      <c r="AK178" s="40"/>
      <c r="AL178" s="26"/>
      <c r="AM178" s="218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52"/>
      <c r="DG178" s="223">
        <f t="shared" si="56"/>
        <v>0</v>
      </c>
      <c r="DH178" s="43">
        <f t="shared" si="57"/>
        <v>0</v>
      </c>
      <c r="DI178" s="43">
        <f t="shared" si="58"/>
        <v>0</v>
      </c>
      <c r="DJ178" s="128">
        <f t="shared" si="59"/>
        <v>0</v>
      </c>
      <c r="DK178" s="273" t="e">
        <f t="shared" si="60"/>
        <v>#DIV/0!</v>
      </c>
      <c r="DL178" s="130">
        <f t="shared" si="53"/>
        <v>0</v>
      </c>
      <c r="DM178" s="135">
        <f t="shared" si="52"/>
        <v>0</v>
      </c>
      <c r="DN178" s="130">
        <v>0</v>
      </c>
      <c r="DO178" s="43">
        <v>0</v>
      </c>
      <c r="DP178" s="43">
        <v>0</v>
      </c>
      <c r="DQ178" s="43">
        <v>0</v>
      </c>
      <c r="DR178" s="43">
        <v>0</v>
      </c>
      <c r="DS178" s="43">
        <v>0</v>
      </c>
      <c r="DT178" s="43">
        <v>0</v>
      </c>
      <c r="DU178" s="43">
        <v>0</v>
      </c>
      <c r="DV178" s="43">
        <v>0</v>
      </c>
      <c r="DW178" s="43">
        <v>0</v>
      </c>
      <c r="DX178" s="43">
        <v>0</v>
      </c>
      <c r="DY178" s="43">
        <v>0</v>
      </c>
      <c r="DZ178" s="58">
        <f t="shared" si="62"/>
        <v>0</v>
      </c>
      <c r="EA178" s="45" t="str">
        <f t="shared" si="50"/>
        <v>CORRECTO</v>
      </c>
      <c r="EB178" s="45"/>
      <c r="EC178" s="47"/>
    </row>
    <row r="179" spans="1:133" ht="19.5" hidden="1" customHeight="1" x14ac:dyDescent="0.25">
      <c r="A179" s="24">
        <v>172</v>
      </c>
      <c r="B179" s="24">
        <v>2026</v>
      </c>
      <c r="C179" s="34" t="s">
        <v>62</v>
      </c>
      <c r="D179" s="27"/>
      <c r="E179" s="27"/>
      <c r="F179" s="27"/>
      <c r="G179" s="28"/>
      <c r="H179" s="28"/>
      <c r="I179" s="28"/>
      <c r="J179" s="28"/>
      <c r="K179" s="30"/>
      <c r="L179" s="31"/>
      <c r="M179" s="54"/>
      <c r="N179" s="55"/>
      <c r="O179" s="54"/>
      <c r="P179" s="54"/>
      <c r="Q179" s="54"/>
      <c r="R179" s="54"/>
      <c r="S179" s="54"/>
      <c r="T179" s="56"/>
      <c r="U179" s="32"/>
      <c r="V179" s="35"/>
      <c r="W179" s="51"/>
      <c r="X179" s="32"/>
      <c r="Y179" s="32"/>
      <c r="Z179" s="37" t="str">
        <f>+IFERROR(VLOOKUP(AA179,LISTAS!$C$2:$D$13,2,0)," ")</f>
        <v xml:space="preserve"> </v>
      </c>
      <c r="AA179" s="38" t="str">
        <f t="shared" si="55"/>
        <v/>
      </c>
      <c r="AB179" s="48"/>
      <c r="AC179" s="40" t="str">
        <f>+IFERROR(VLOOKUP(AB179,LISTAS!$A$9:$B$217,2,0)," ")</f>
        <v xml:space="preserve"> </v>
      </c>
      <c r="AD179" s="40"/>
      <c r="AE179" s="40"/>
      <c r="AF179" s="81"/>
      <c r="AG179" s="40"/>
      <c r="AH179" s="78"/>
      <c r="AI179" s="40"/>
      <c r="AJ179" s="40"/>
      <c r="AK179" s="40"/>
      <c r="AL179" s="26"/>
      <c r="AM179" s="218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52"/>
      <c r="DG179" s="223">
        <f t="shared" si="56"/>
        <v>0</v>
      </c>
      <c r="DH179" s="43">
        <f t="shared" si="57"/>
        <v>0</v>
      </c>
      <c r="DI179" s="43">
        <f t="shared" si="58"/>
        <v>0</v>
      </c>
      <c r="DJ179" s="128">
        <f t="shared" si="59"/>
        <v>0</v>
      </c>
      <c r="DK179" s="273" t="e">
        <f t="shared" si="60"/>
        <v>#DIV/0!</v>
      </c>
      <c r="DL179" s="130">
        <f t="shared" si="53"/>
        <v>0</v>
      </c>
      <c r="DM179" s="135">
        <f t="shared" si="52"/>
        <v>0</v>
      </c>
      <c r="DN179" s="130">
        <v>0</v>
      </c>
      <c r="DO179" s="43">
        <v>0</v>
      </c>
      <c r="DP179" s="43">
        <v>0</v>
      </c>
      <c r="DQ179" s="43">
        <v>0</v>
      </c>
      <c r="DR179" s="43">
        <v>0</v>
      </c>
      <c r="DS179" s="43">
        <v>0</v>
      </c>
      <c r="DT179" s="43">
        <v>0</v>
      </c>
      <c r="DU179" s="43">
        <v>0</v>
      </c>
      <c r="DV179" s="43">
        <v>0</v>
      </c>
      <c r="DW179" s="43">
        <v>0</v>
      </c>
      <c r="DX179" s="43">
        <v>0</v>
      </c>
      <c r="DY179" s="43">
        <v>0</v>
      </c>
      <c r="DZ179" s="58">
        <f t="shared" si="62"/>
        <v>0</v>
      </c>
      <c r="EA179" s="45" t="str">
        <f t="shared" si="50"/>
        <v>CORRECTO</v>
      </c>
      <c r="EB179" s="45"/>
      <c r="EC179" s="47"/>
    </row>
    <row r="180" spans="1:133" ht="19.5" hidden="1" customHeight="1" x14ac:dyDescent="0.25">
      <c r="A180" s="48">
        <v>173</v>
      </c>
      <c r="B180" s="24">
        <v>2026</v>
      </c>
      <c r="C180" s="34" t="s">
        <v>62</v>
      </c>
      <c r="D180" s="27"/>
      <c r="E180" s="27"/>
      <c r="F180" s="27"/>
      <c r="G180" s="28"/>
      <c r="H180" s="28"/>
      <c r="I180" s="29"/>
      <c r="J180" s="29"/>
      <c r="K180" s="30"/>
      <c r="L180" s="31"/>
      <c r="M180" s="54"/>
      <c r="N180" s="55"/>
      <c r="O180" s="54"/>
      <c r="P180" s="54"/>
      <c r="Q180" s="54"/>
      <c r="R180" s="54"/>
      <c r="S180" s="54"/>
      <c r="T180" s="56"/>
      <c r="U180" s="32"/>
      <c r="V180" s="35"/>
      <c r="W180" s="51"/>
      <c r="X180" s="32"/>
      <c r="Y180" s="32"/>
      <c r="Z180" s="37" t="str">
        <f>+IFERROR(VLOOKUP(AA180,LISTAS!$C$2:$D$13,2,0)," ")</f>
        <v xml:space="preserve"> </v>
      </c>
      <c r="AA180" s="38" t="str">
        <f t="shared" si="55"/>
        <v/>
      </c>
      <c r="AB180" s="48"/>
      <c r="AC180" s="40" t="str">
        <f>+IFERROR(VLOOKUP(AB180,LISTAS!$A$9:$B$217,2,0)," ")</f>
        <v xml:space="preserve"> </v>
      </c>
      <c r="AD180" s="40"/>
      <c r="AE180" s="26"/>
      <c r="AF180" s="86"/>
      <c r="AG180" s="26"/>
      <c r="AH180" s="42"/>
      <c r="AI180" s="26"/>
      <c r="AJ180" s="26"/>
      <c r="AK180" s="26"/>
      <c r="AL180" s="26"/>
      <c r="AM180" s="218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52"/>
      <c r="DG180" s="223">
        <f t="shared" si="56"/>
        <v>0</v>
      </c>
      <c r="DH180" s="43">
        <f t="shared" si="57"/>
        <v>0</v>
      </c>
      <c r="DI180" s="43">
        <f t="shared" si="58"/>
        <v>0</v>
      </c>
      <c r="DJ180" s="128">
        <f t="shared" si="59"/>
        <v>0</v>
      </c>
      <c r="DK180" s="273" t="e">
        <f t="shared" si="60"/>
        <v>#DIV/0!</v>
      </c>
      <c r="DL180" s="130">
        <f t="shared" si="53"/>
        <v>0</v>
      </c>
      <c r="DM180" s="135">
        <f t="shared" si="52"/>
        <v>0</v>
      </c>
      <c r="DN180" s="130">
        <v>0</v>
      </c>
      <c r="DO180" s="43">
        <v>0</v>
      </c>
      <c r="DP180" s="43">
        <v>0</v>
      </c>
      <c r="DQ180" s="43">
        <v>0</v>
      </c>
      <c r="DR180" s="43">
        <v>0</v>
      </c>
      <c r="DS180" s="43">
        <v>0</v>
      </c>
      <c r="DT180" s="43">
        <v>0</v>
      </c>
      <c r="DU180" s="43">
        <v>0</v>
      </c>
      <c r="DV180" s="43">
        <v>0</v>
      </c>
      <c r="DW180" s="43">
        <v>0</v>
      </c>
      <c r="DX180" s="43">
        <v>0</v>
      </c>
      <c r="DY180" s="43">
        <v>0</v>
      </c>
      <c r="DZ180" s="58">
        <f t="shared" si="62"/>
        <v>0</v>
      </c>
      <c r="EA180" s="45" t="str">
        <f t="shared" si="50"/>
        <v>CORRECTO</v>
      </c>
      <c r="EB180" s="45"/>
      <c r="EC180" s="47"/>
    </row>
    <row r="181" spans="1:133" ht="19.5" hidden="1" customHeight="1" x14ac:dyDescent="0.25">
      <c r="A181" s="48">
        <v>174</v>
      </c>
      <c r="B181" s="24">
        <v>2026</v>
      </c>
      <c r="C181" s="34" t="s">
        <v>62</v>
      </c>
      <c r="D181" s="27"/>
      <c r="E181" s="27"/>
      <c r="F181" s="27"/>
      <c r="G181" s="28"/>
      <c r="H181" s="28"/>
      <c r="I181" s="29"/>
      <c r="J181" s="29"/>
      <c r="K181" s="30"/>
      <c r="L181" s="31"/>
      <c r="M181" s="54"/>
      <c r="N181" s="55"/>
      <c r="O181" s="54"/>
      <c r="P181" s="54"/>
      <c r="Q181" s="54"/>
      <c r="R181" s="54"/>
      <c r="S181" s="54"/>
      <c r="T181" s="56"/>
      <c r="U181" s="32"/>
      <c r="V181" s="35"/>
      <c r="W181" s="51"/>
      <c r="X181" s="32"/>
      <c r="Y181" s="32"/>
      <c r="Z181" s="37" t="str">
        <f>+IFERROR(VLOOKUP(AA181,LISTAS!$C$2:$D$13,2,0)," ")</f>
        <v xml:space="preserve"> </v>
      </c>
      <c r="AA181" s="38" t="str">
        <f t="shared" si="55"/>
        <v/>
      </c>
      <c r="AB181" s="48"/>
      <c r="AC181" s="40" t="str">
        <f>+IFERROR(VLOOKUP(AB181,LISTAS!$A$9:$B$217,2,0)," ")</f>
        <v xml:space="preserve"> </v>
      </c>
      <c r="AD181" s="40"/>
      <c r="AE181" s="26"/>
      <c r="AF181" s="86"/>
      <c r="AG181" s="26"/>
      <c r="AH181" s="42"/>
      <c r="AI181" s="26"/>
      <c r="AJ181" s="26"/>
      <c r="AK181" s="26"/>
      <c r="AL181" s="26"/>
      <c r="AM181" s="218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52"/>
      <c r="DG181" s="223">
        <f t="shared" si="56"/>
        <v>0</v>
      </c>
      <c r="DH181" s="43">
        <f t="shared" si="57"/>
        <v>0</v>
      </c>
      <c r="DI181" s="43">
        <f t="shared" si="58"/>
        <v>0</v>
      </c>
      <c r="DJ181" s="128">
        <f t="shared" si="59"/>
        <v>0</v>
      </c>
      <c r="DK181" s="273" t="e">
        <f t="shared" si="60"/>
        <v>#DIV/0!</v>
      </c>
      <c r="DL181" s="130">
        <f t="shared" si="53"/>
        <v>0</v>
      </c>
      <c r="DM181" s="135">
        <f t="shared" si="52"/>
        <v>0</v>
      </c>
      <c r="DN181" s="130">
        <v>0</v>
      </c>
      <c r="DO181" s="43">
        <v>0</v>
      </c>
      <c r="DP181" s="43">
        <v>0</v>
      </c>
      <c r="DQ181" s="43">
        <v>0</v>
      </c>
      <c r="DR181" s="43">
        <v>0</v>
      </c>
      <c r="DS181" s="43">
        <v>0</v>
      </c>
      <c r="DT181" s="43">
        <v>0</v>
      </c>
      <c r="DU181" s="43">
        <v>0</v>
      </c>
      <c r="DV181" s="43">
        <v>0</v>
      </c>
      <c r="DW181" s="43">
        <v>0</v>
      </c>
      <c r="DX181" s="43">
        <v>0</v>
      </c>
      <c r="DY181" s="43">
        <v>0</v>
      </c>
      <c r="DZ181" s="58">
        <f t="shared" si="62"/>
        <v>0</v>
      </c>
      <c r="EA181" s="45" t="str">
        <f t="shared" si="50"/>
        <v>CORRECTO</v>
      </c>
      <c r="EB181" s="45"/>
      <c r="EC181" s="47"/>
    </row>
    <row r="182" spans="1:133" ht="19.5" hidden="1" customHeight="1" x14ac:dyDescent="0.25">
      <c r="A182" s="24">
        <v>175</v>
      </c>
      <c r="B182" s="24">
        <v>2026</v>
      </c>
      <c r="C182" s="34" t="s">
        <v>62</v>
      </c>
      <c r="D182" s="27"/>
      <c r="E182" s="27"/>
      <c r="F182" s="27"/>
      <c r="G182" s="28"/>
      <c r="H182" s="28"/>
      <c r="I182" s="28"/>
      <c r="J182" s="29"/>
      <c r="K182" s="30"/>
      <c r="L182" s="31"/>
      <c r="M182" s="54"/>
      <c r="N182" s="55"/>
      <c r="O182" s="54"/>
      <c r="P182" s="54"/>
      <c r="Q182" s="54"/>
      <c r="R182" s="54"/>
      <c r="S182" s="54"/>
      <c r="T182" s="56"/>
      <c r="U182" s="32"/>
      <c r="V182" s="35"/>
      <c r="W182" s="57"/>
      <c r="X182" s="32"/>
      <c r="Y182" s="32"/>
      <c r="Z182" s="37" t="str">
        <f>+IFERROR(VLOOKUP(AA182,LISTAS!$C$2:$D$13,2,0)," ")</f>
        <v xml:space="preserve"> </v>
      </c>
      <c r="AA182" s="38" t="str">
        <f t="shared" si="55"/>
        <v/>
      </c>
      <c r="AB182" s="48"/>
      <c r="AC182" s="40" t="str">
        <f>+IFERROR(VLOOKUP(AB182,LISTAS!$A$9:$B$217,2,0)," ")</f>
        <v xml:space="preserve"> </v>
      </c>
      <c r="AD182" s="40"/>
      <c r="AE182" s="26"/>
      <c r="AF182" s="86"/>
      <c r="AG182" s="26"/>
      <c r="AH182" s="42"/>
      <c r="AI182" s="26"/>
      <c r="AJ182" s="26"/>
      <c r="AK182" s="26"/>
      <c r="AL182" s="26"/>
      <c r="AM182" s="218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52"/>
      <c r="DG182" s="223">
        <f t="shared" si="56"/>
        <v>0</v>
      </c>
      <c r="DH182" s="43">
        <f t="shared" si="57"/>
        <v>0</v>
      </c>
      <c r="DI182" s="43">
        <f t="shared" si="58"/>
        <v>0</v>
      </c>
      <c r="DJ182" s="128">
        <f t="shared" si="59"/>
        <v>0</v>
      </c>
      <c r="DK182" s="273" t="e">
        <f t="shared" si="60"/>
        <v>#DIV/0!</v>
      </c>
      <c r="DL182" s="130">
        <f t="shared" si="53"/>
        <v>0</v>
      </c>
      <c r="DM182" s="135">
        <f t="shared" si="52"/>
        <v>0</v>
      </c>
      <c r="DN182" s="130">
        <v>0</v>
      </c>
      <c r="DO182" s="43">
        <v>0</v>
      </c>
      <c r="DP182" s="43">
        <v>0</v>
      </c>
      <c r="DQ182" s="43">
        <v>0</v>
      </c>
      <c r="DR182" s="43">
        <v>0</v>
      </c>
      <c r="DS182" s="43">
        <v>0</v>
      </c>
      <c r="DT182" s="43">
        <v>0</v>
      </c>
      <c r="DU182" s="43">
        <v>0</v>
      </c>
      <c r="DV182" s="43">
        <v>0</v>
      </c>
      <c r="DW182" s="43">
        <v>0</v>
      </c>
      <c r="DX182" s="43">
        <v>0</v>
      </c>
      <c r="DY182" s="43">
        <v>0</v>
      </c>
      <c r="DZ182" s="58">
        <f t="shared" si="62"/>
        <v>0</v>
      </c>
      <c r="EA182" s="45" t="str">
        <f t="shared" si="50"/>
        <v>CORRECTO</v>
      </c>
      <c r="EB182" s="45"/>
      <c r="EC182" s="47"/>
    </row>
    <row r="183" spans="1:133" ht="19.5" hidden="1" customHeight="1" x14ac:dyDescent="0.25">
      <c r="A183" s="48">
        <v>176</v>
      </c>
      <c r="B183" s="24">
        <v>2026</v>
      </c>
      <c r="C183" s="34" t="s">
        <v>62</v>
      </c>
      <c r="D183" s="27"/>
      <c r="E183" s="27"/>
      <c r="F183" s="27"/>
      <c r="G183" s="28"/>
      <c r="H183" s="28"/>
      <c r="I183" s="28"/>
      <c r="J183" s="29"/>
      <c r="K183" s="30"/>
      <c r="L183" s="31"/>
      <c r="M183" s="54"/>
      <c r="N183" s="55"/>
      <c r="O183" s="54"/>
      <c r="P183" s="54"/>
      <c r="Q183" s="54"/>
      <c r="R183" s="54"/>
      <c r="S183" s="54"/>
      <c r="T183" s="56"/>
      <c r="U183" s="32"/>
      <c r="V183" s="35"/>
      <c r="W183" s="57"/>
      <c r="X183" s="32"/>
      <c r="Y183" s="32"/>
      <c r="Z183" s="37" t="str">
        <f>+IFERROR(VLOOKUP(AA183,LISTAS!$C$2:$D$13,2,0)," ")</f>
        <v xml:space="preserve"> </v>
      </c>
      <c r="AA183" s="38" t="str">
        <f t="shared" si="55"/>
        <v/>
      </c>
      <c r="AB183" s="48"/>
      <c r="AC183" s="40" t="str">
        <f>+IFERROR(VLOOKUP(AB183,LISTAS!$A$9:$B$217,2,0)," ")</f>
        <v xml:space="preserve"> </v>
      </c>
      <c r="AD183" s="40"/>
      <c r="AE183" s="26"/>
      <c r="AF183" s="86"/>
      <c r="AG183" s="26"/>
      <c r="AH183" s="42"/>
      <c r="AI183" s="26"/>
      <c r="AJ183" s="26"/>
      <c r="AK183" s="26"/>
      <c r="AL183" s="26"/>
      <c r="AM183" s="218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52"/>
      <c r="DG183" s="223">
        <f t="shared" si="56"/>
        <v>0</v>
      </c>
      <c r="DH183" s="43">
        <f t="shared" si="57"/>
        <v>0</v>
      </c>
      <c r="DI183" s="43">
        <f t="shared" si="58"/>
        <v>0</v>
      </c>
      <c r="DJ183" s="128">
        <f t="shared" si="59"/>
        <v>0</v>
      </c>
      <c r="DK183" s="273" t="e">
        <f t="shared" si="60"/>
        <v>#DIV/0!</v>
      </c>
      <c r="DL183" s="130">
        <f t="shared" si="53"/>
        <v>0</v>
      </c>
      <c r="DM183" s="135">
        <f t="shared" si="52"/>
        <v>0</v>
      </c>
      <c r="DN183" s="130">
        <v>0</v>
      </c>
      <c r="DO183" s="43">
        <v>0</v>
      </c>
      <c r="DP183" s="43">
        <v>0</v>
      </c>
      <c r="DQ183" s="43">
        <v>0</v>
      </c>
      <c r="DR183" s="43">
        <v>0</v>
      </c>
      <c r="DS183" s="43">
        <v>0</v>
      </c>
      <c r="DT183" s="43">
        <v>0</v>
      </c>
      <c r="DU183" s="43">
        <v>0</v>
      </c>
      <c r="DV183" s="43">
        <v>0</v>
      </c>
      <c r="DW183" s="43">
        <v>0</v>
      </c>
      <c r="DX183" s="43">
        <v>0</v>
      </c>
      <c r="DY183" s="43">
        <v>0</v>
      </c>
      <c r="DZ183" s="58">
        <f t="shared" si="62"/>
        <v>0</v>
      </c>
      <c r="EA183" s="45" t="str">
        <f t="shared" si="50"/>
        <v>CORRECTO</v>
      </c>
      <c r="EB183" s="45"/>
      <c r="EC183" s="47"/>
    </row>
    <row r="184" spans="1:133" ht="19.5" hidden="1" customHeight="1" x14ac:dyDescent="0.25">
      <c r="A184" s="48">
        <v>177</v>
      </c>
      <c r="B184" s="24">
        <v>2026</v>
      </c>
      <c r="C184" s="34" t="s">
        <v>62</v>
      </c>
      <c r="D184" s="27"/>
      <c r="E184" s="27"/>
      <c r="F184" s="27"/>
      <c r="G184" s="28"/>
      <c r="H184" s="28"/>
      <c r="I184" s="29"/>
      <c r="J184" s="29"/>
      <c r="K184" s="30"/>
      <c r="L184" s="31"/>
      <c r="M184" s="54"/>
      <c r="N184" s="55"/>
      <c r="O184" s="54"/>
      <c r="P184" s="54"/>
      <c r="Q184" s="54"/>
      <c r="R184" s="54"/>
      <c r="S184" s="54"/>
      <c r="T184" s="56"/>
      <c r="U184" s="32"/>
      <c r="V184" s="35"/>
      <c r="W184" s="51"/>
      <c r="X184" s="32"/>
      <c r="Y184" s="32"/>
      <c r="Z184" s="37" t="str">
        <f>+IFERROR(VLOOKUP(AA184,LISTAS!$C$2:$D$13,2,0)," ")</f>
        <v xml:space="preserve"> </v>
      </c>
      <c r="AA184" s="38" t="str">
        <f t="shared" si="55"/>
        <v/>
      </c>
      <c r="AB184" s="48"/>
      <c r="AC184" s="40" t="str">
        <f>+IFERROR(VLOOKUP(AB184,LISTAS!$A$9:$B$217,2,0)," ")</f>
        <v xml:space="preserve"> </v>
      </c>
      <c r="AD184" s="40"/>
      <c r="AE184" s="26"/>
      <c r="AF184" s="86"/>
      <c r="AG184" s="26"/>
      <c r="AH184" s="42"/>
      <c r="AI184" s="26"/>
      <c r="AJ184" s="26"/>
      <c r="AK184" s="26"/>
      <c r="AL184" s="26"/>
      <c r="AM184" s="218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52"/>
      <c r="DG184" s="223">
        <f t="shared" si="56"/>
        <v>0</v>
      </c>
      <c r="DH184" s="43">
        <f t="shared" si="57"/>
        <v>0</v>
      </c>
      <c r="DI184" s="43">
        <f t="shared" si="58"/>
        <v>0</v>
      </c>
      <c r="DJ184" s="128">
        <f t="shared" si="59"/>
        <v>0</v>
      </c>
      <c r="DK184" s="273" t="e">
        <f t="shared" si="60"/>
        <v>#DIV/0!</v>
      </c>
      <c r="DL184" s="130">
        <f t="shared" si="53"/>
        <v>0</v>
      </c>
      <c r="DM184" s="135">
        <f t="shared" si="52"/>
        <v>0</v>
      </c>
      <c r="DN184" s="130">
        <v>0</v>
      </c>
      <c r="DO184" s="43">
        <v>0</v>
      </c>
      <c r="DP184" s="43">
        <v>0</v>
      </c>
      <c r="DQ184" s="43">
        <v>0</v>
      </c>
      <c r="DR184" s="43">
        <v>0</v>
      </c>
      <c r="DS184" s="43">
        <v>0</v>
      </c>
      <c r="DT184" s="43">
        <v>0</v>
      </c>
      <c r="DU184" s="43">
        <v>0</v>
      </c>
      <c r="DV184" s="43">
        <v>0</v>
      </c>
      <c r="DW184" s="43">
        <v>0</v>
      </c>
      <c r="DX184" s="43">
        <v>0</v>
      </c>
      <c r="DY184" s="43">
        <v>0</v>
      </c>
      <c r="DZ184" s="58">
        <f t="shared" si="62"/>
        <v>0</v>
      </c>
      <c r="EA184" s="45" t="str">
        <f t="shared" si="50"/>
        <v>CORRECTO</v>
      </c>
      <c r="EB184" s="45"/>
      <c r="EC184" s="47"/>
    </row>
    <row r="185" spans="1:133" ht="19.5" hidden="1" customHeight="1" x14ac:dyDescent="0.25">
      <c r="A185" s="24">
        <v>178</v>
      </c>
      <c r="B185" s="24">
        <v>2026</v>
      </c>
      <c r="C185" s="34" t="s">
        <v>62</v>
      </c>
      <c r="D185" s="27"/>
      <c r="E185" s="27"/>
      <c r="F185" s="27"/>
      <c r="G185" s="28"/>
      <c r="H185" s="28"/>
      <c r="I185" s="28"/>
      <c r="J185" s="29"/>
      <c r="K185" s="30"/>
      <c r="L185" s="31"/>
      <c r="M185" s="54"/>
      <c r="N185" s="55"/>
      <c r="O185" s="54"/>
      <c r="P185" s="54"/>
      <c r="Q185" s="54"/>
      <c r="R185" s="54"/>
      <c r="S185" s="54"/>
      <c r="T185" s="56"/>
      <c r="U185" s="32"/>
      <c r="V185" s="35"/>
      <c r="W185" s="57"/>
      <c r="X185" s="32"/>
      <c r="Y185" s="32"/>
      <c r="Z185" s="37" t="str">
        <f>+IFERROR(VLOOKUP(AA185,LISTAS!$C$2:$D$13,2,0)," ")</f>
        <v xml:space="preserve"> </v>
      </c>
      <c r="AA185" s="38" t="str">
        <f t="shared" si="55"/>
        <v/>
      </c>
      <c r="AB185" s="48"/>
      <c r="AC185" s="40" t="str">
        <f>+IFERROR(VLOOKUP(AB185,LISTAS!$A$9:$B$217,2,0)," ")</f>
        <v xml:space="preserve"> </v>
      </c>
      <c r="AD185" s="40"/>
      <c r="AE185" s="26"/>
      <c r="AF185" s="86"/>
      <c r="AG185" s="26"/>
      <c r="AH185" s="42"/>
      <c r="AI185" s="26"/>
      <c r="AJ185" s="26"/>
      <c r="AK185" s="26"/>
      <c r="AL185" s="26"/>
      <c r="AM185" s="218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52"/>
      <c r="DG185" s="223">
        <f t="shared" si="56"/>
        <v>0</v>
      </c>
      <c r="DH185" s="43">
        <f t="shared" si="57"/>
        <v>0</v>
      </c>
      <c r="DI185" s="43">
        <f t="shared" si="58"/>
        <v>0</v>
      </c>
      <c r="DJ185" s="128">
        <f t="shared" si="59"/>
        <v>0</v>
      </c>
      <c r="DK185" s="273" t="e">
        <f t="shared" si="60"/>
        <v>#DIV/0!</v>
      </c>
      <c r="DL185" s="130">
        <f t="shared" si="53"/>
        <v>0</v>
      </c>
      <c r="DM185" s="135">
        <f t="shared" si="52"/>
        <v>0</v>
      </c>
      <c r="DN185" s="130">
        <v>0</v>
      </c>
      <c r="DO185" s="43">
        <v>0</v>
      </c>
      <c r="DP185" s="43">
        <v>0</v>
      </c>
      <c r="DQ185" s="43">
        <v>0</v>
      </c>
      <c r="DR185" s="43">
        <v>0</v>
      </c>
      <c r="DS185" s="43">
        <v>0</v>
      </c>
      <c r="DT185" s="43">
        <v>0</v>
      </c>
      <c r="DU185" s="43">
        <v>0</v>
      </c>
      <c r="DV185" s="43">
        <v>0</v>
      </c>
      <c r="DW185" s="43">
        <v>0</v>
      </c>
      <c r="DX185" s="43">
        <v>0</v>
      </c>
      <c r="DY185" s="43">
        <v>0</v>
      </c>
      <c r="DZ185" s="58">
        <f t="shared" si="62"/>
        <v>0</v>
      </c>
      <c r="EA185" s="45" t="str">
        <f t="shared" si="50"/>
        <v>CORRECTO</v>
      </c>
      <c r="EB185" s="45"/>
      <c r="EC185" s="47"/>
    </row>
    <row r="186" spans="1:133" ht="19.5" hidden="1" customHeight="1" x14ac:dyDescent="0.25">
      <c r="A186" s="48">
        <v>179</v>
      </c>
      <c r="B186" s="24">
        <v>2026</v>
      </c>
      <c r="C186" s="34" t="s">
        <v>62</v>
      </c>
      <c r="D186" s="27"/>
      <c r="E186" s="27"/>
      <c r="F186" s="27"/>
      <c r="G186" s="28"/>
      <c r="H186" s="28"/>
      <c r="I186" s="29"/>
      <c r="J186" s="29"/>
      <c r="K186" s="30"/>
      <c r="L186" s="31"/>
      <c r="M186" s="54"/>
      <c r="N186" s="55"/>
      <c r="O186" s="54"/>
      <c r="P186" s="54"/>
      <c r="Q186" s="54"/>
      <c r="R186" s="54"/>
      <c r="S186" s="54"/>
      <c r="T186" s="56"/>
      <c r="U186" s="32"/>
      <c r="V186" s="35"/>
      <c r="W186" s="51"/>
      <c r="X186" s="32"/>
      <c r="Y186" s="32"/>
      <c r="Z186" s="37" t="str">
        <f>+IFERROR(VLOOKUP(AA186,LISTAS!$C$2:$D$13,2,0)," ")</f>
        <v xml:space="preserve"> </v>
      </c>
      <c r="AA186" s="38" t="str">
        <f t="shared" si="55"/>
        <v/>
      </c>
      <c r="AB186" s="48"/>
      <c r="AC186" s="40" t="str">
        <f>+IFERROR(VLOOKUP(AB186,LISTAS!$A$9:$B$217,2,0)," ")</f>
        <v xml:space="preserve"> </v>
      </c>
      <c r="AD186" s="40"/>
      <c r="AE186" s="26"/>
      <c r="AF186" s="86"/>
      <c r="AG186" s="26"/>
      <c r="AH186" s="42"/>
      <c r="AI186" s="26"/>
      <c r="AJ186" s="26"/>
      <c r="AK186" s="26"/>
      <c r="AL186" s="26"/>
      <c r="AM186" s="218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52"/>
      <c r="DG186" s="223">
        <f t="shared" si="56"/>
        <v>0</v>
      </c>
      <c r="DH186" s="43">
        <f t="shared" si="57"/>
        <v>0</v>
      </c>
      <c r="DI186" s="43">
        <f t="shared" si="58"/>
        <v>0</v>
      </c>
      <c r="DJ186" s="128">
        <f t="shared" si="59"/>
        <v>0</v>
      </c>
      <c r="DK186" s="273" t="e">
        <f t="shared" si="60"/>
        <v>#DIV/0!</v>
      </c>
      <c r="DL186" s="130">
        <f t="shared" si="53"/>
        <v>0</v>
      </c>
      <c r="DM186" s="135">
        <f t="shared" si="52"/>
        <v>0</v>
      </c>
      <c r="DN186" s="130">
        <v>0</v>
      </c>
      <c r="DO186" s="43">
        <v>0</v>
      </c>
      <c r="DP186" s="43">
        <v>0</v>
      </c>
      <c r="DQ186" s="43">
        <v>0</v>
      </c>
      <c r="DR186" s="43">
        <v>0</v>
      </c>
      <c r="DS186" s="43">
        <v>0</v>
      </c>
      <c r="DT186" s="43">
        <v>0</v>
      </c>
      <c r="DU186" s="43">
        <v>0</v>
      </c>
      <c r="DV186" s="43">
        <v>0</v>
      </c>
      <c r="DW186" s="43">
        <v>0</v>
      </c>
      <c r="DX186" s="43">
        <v>0</v>
      </c>
      <c r="DY186" s="43">
        <v>0</v>
      </c>
      <c r="DZ186" s="58">
        <f t="shared" si="62"/>
        <v>0</v>
      </c>
      <c r="EA186" s="45" t="str">
        <f t="shared" si="50"/>
        <v>CORRECTO</v>
      </c>
      <c r="EB186" s="45"/>
      <c r="EC186" s="47"/>
    </row>
    <row r="187" spans="1:133" ht="19.5" hidden="1" customHeight="1" x14ac:dyDescent="0.25">
      <c r="A187" s="48">
        <v>180</v>
      </c>
      <c r="B187" s="24">
        <v>2026</v>
      </c>
      <c r="C187" s="34" t="s">
        <v>62</v>
      </c>
      <c r="D187" s="27"/>
      <c r="E187" s="27"/>
      <c r="F187" s="27"/>
      <c r="G187" s="28"/>
      <c r="H187" s="28"/>
      <c r="I187" s="28"/>
      <c r="J187" s="29"/>
      <c r="K187" s="30"/>
      <c r="L187" s="31"/>
      <c r="M187" s="54"/>
      <c r="N187" s="55"/>
      <c r="O187" s="54"/>
      <c r="P187" s="54"/>
      <c r="Q187" s="54"/>
      <c r="R187" s="54"/>
      <c r="S187" s="54"/>
      <c r="T187" s="56"/>
      <c r="U187" s="32"/>
      <c r="V187" s="35"/>
      <c r="W187" s="51"/>
      <c r="X187" s="32"/>
      <c r="Y187" s="32"/>
      <c r="Z187" s="37" t="str">
        <f>+IFERROR(VLOOKUP(AA187,LISTAS!$C$2:$D$13,2,0)," ")</f>
        <v xml:space="preserve"> </v>
      </c>
      <c r="AA187" s="38" t="str">
        <f t="shared" si="55"/>
        <v/>
      </c>
      <c r="AB187" s="48"/>
      <c r="AC187" s="40" t="str">
        <f>+IFERROR(VLOOKUP(AB187,LISTAS!$A$9:$B$217,2,0)," ")</f>
        <v xml:space="preserve"> </v>
      </c>
      <c r="AD187" s="40"/>
      <c r="AE187" s="40"/>
      <c r="AF187" s="81"/>
      <c r="AG187" s="40"/>
      <c r="AH187" s="42"/>
      <c r="AI187" s="40"/>
      <c r="AJ187" s="40"/>
      <c r="AK187" s="40"/>
      <c r="AL187" s="26"/>
      <c r="AM187" s="218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52"/>
      <c r="DG187" s="223">
        <f t="shared" si="56"/>
        <v>0</v>
      </c>
      <c r="DH187" s="43">
        <f t="shared" si="57"/>
        <v>0</v>
      </c>
      <c r="DI187" s="43">
        <f t="shared" si="58"/>
        <v>0</v>
      </c>
      <c r="DJ187" s="128">
        <f t="shared" si="59"/>
        <v>0</v>
      </c>
      <c r="DK187" s="273" t="e">
        <f t="shared" si="60"/>
        <v>#DIV/0!</v>
      </c>
      <c r="DL187" s="130">
        <f t="shared" si="53"/>
        <v>0</v>
      </c>
      <c r="DM187" s="135">
        <f t="shared" si="52"/>
        <v>0</v>
      </c>
      <c r="DN187" s="130">
        <v>0</v>
      </c>
      <c r="DO187" s="43">
        <v>0</v>
      </c>
      <c r="DP187" s="43">
        <v>0</v>
      </c>
      <c r="DQ187" s="43">
        <v>0</v>
      </c>
      <c r="DR187" s="43">
        <v>0</v>
      </c>
      <c r="DS187" s="43">
        <v>0</v>
      </c>
      <c r="DT187" s="43">
        <v>0</v>
      </c>
      <c r="DU187" s="43">
        <v>0</v>
      </c>
      <c r="DV187" s="43">
        <v>0</v>
      </c>
      <c r="DW187" s="43">
        <v>0</v>
      </c>
      <c r="DX187" s="43">
        <v>0</v>
      </c>
      <c r="DY187" s="43">
        <v>0</v>
      </c>
      <c r="DZ187" s="58">
        <f t="shared" si="62"/>
        <v>0</v>
      </c>
      <c r="EA187" s="45" t="str">
        <f t="shared" si="50"/>
        <v>CORRECTO</v>
      </c>
      <c r="EB187" s="45"/>
      <c r="EC187" s="47"/>
    </row>
    <row r="188" spans="1:133" ht="19.5" hidden="1" customHeight="1" x14ac:dyDescent="0.25">
      <c r="A188" s="24">
        <v>181</v>
      </c>
      <c r="B188" s="24">
        <v>2026</v>
      </c>
      <c r="C188" s="34" t="s">
        <v>62</v>
      </c>
      <c r="D188" s="27"/>
      <c r="E188" s="27"/>
      <c r="F188" s="27"/>
      <c r="G188" s="28"/>
      <c r="H188" s="28"/>
      <c r="I188" s="28"/>
      <c r="J188" s="28"/>
      <c r="K188" s="30"/>
      <c r="L188" s="31"/>
      <c r="M188" s="54"/>
      <c r="N188" s="55"/>
      <c r="O188" s="54"/>
      <c r="P188" s="54"/>
      <c r="Q188" s="54"/>
      <c r="R188" s="54"/>
      <c r="S188" s="54"/>
      <c r="T188" s="56"/>
      <c r="U188" s="32"/>
      <c r="V188" s="35"/>
      <c r="W188" s="51"/>
      <c r="X188" s="32"/>
      <c r="Y188" s="32"/>
      <c r="Z188" s="37" t="str">
        <f>+IFERROR(VLOOKUP(AA188,LISTAS!$C$2:$D$13,2,0)," ")</f>
        <v xml:space="preserve"> </v>
      </c>
      <c r="AA188" s="38" t="str">
        <f t="shared" si="55"/>
        <v/>
      </c>
      <c r="AB188" s="48"/>
      <c r="AC188" s="40" t="str">
        <f>+IFERROR(VLOOKUP(AB188,LISTAS!$A$9:$B$217,2,0)," ")</f>
        <v xml:space="preserve"> </v>
      </c>
      <c r="AD188" s="40"/>
      <c r="AE188" s="40"/>
      <c r="AF188" s="111"/>
      <c r="AG188" s="40"/>
      <c r="AH188" s="42"/>
      <c r="AI188" s="26"/>
      <c r="AJ188" s="40"/>
      <c r="AK188" s="40"/>
      <c r="AL188" s="26"/>
      <c r="AM188" s="218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52"/>
      <c r="DG188" s="223">
        <f t="shared" si="56"/>
        <v>0</v>
      </c>
      <c r="DH188" s="43">
        <f t="shared" si="57"/>
        <v>0</v>
      </c>
      <c r="DI188" s="43">
        <f t="shared" si="58"/>
        <v>0</v>
      </c>
      <c r="DJ188" s="128">
        <f t="shared" si="59"/>
        <v>0</v>
      </c>
      <c r="DK188" s="273" t="e">
        <f t="shared" si="60"/>
        <v>#DIV/0!</v>
      </c>
      <c r="DL188" s="130">
        <f t="shared" si="53"/>
        <v>0</v>
      </c>
      <c r="DM188" s="135">
        <f t="shared" si="52"/>
        <v>0</v>
      </c>
      <c r="DN188" s="130">
        <v>0</v>
      </c>
      <c r="DO188" s="43">
        <v>0</v>
      </c>
      <c r="DP188" s="43">
        <v>0</v>
      </c>
      <c r="DQ188" s="43">
        <v>0</v>
      </c>
      <c r="DR188" s="43">
        <v>0</v>
      </c>
      <c r="DS188" s="43">
        <v>0</v>
      </c>
      <c r="DT188" s="43">
        <v>0</v>
      </c>
      <c r="DU188" s="43">
        <v>0</v>
      </c>
      <c r="DV188" s="43">
        <v>0</v>
      </c>
      <c r="DW188" s="43">
        <v>0</v>
      </c>
      <c r="DX188" s="43">
        <v>0</v>
      </c>
      <c r="DY188" s="43">
        <v>0</v>
      </c>
      <c r="DZ188" s="58">
        <f t="shared" si="62"/>
        <v>0</v>
      </c>
      <c r="EA188" s="45" t="str">
        <f t="shared" si="50"/>
        <v>CORRECTO</v>
      </c>
      <c r="EB188" s="45"/>
      <c r="EC188" s="47"/>
    </row>
    <row r="189" spans="1:133" ht="19.5" hidden="1" customHeight="1" x14ac:dyDescent="0.25">
      <c r="A189" s="48">
        <v>182</v>
      </c>
      <c r="B189" s="24">
        <v>2026</v>
      </c>
      <c r="C189" s="34" t="s">
        <v>62</v>
      </c>
      <c r="D189" s="27"/>
      <c r="E189" s="27"/>
      <c r="F189" s="27"/>
      <c r="G189" s="28"/>
      <c r="H189" s="28"/>
      <c r="I189" s="28"/>
      <c r="J189" s="28"/>
      <c r="K189" s="30"/>
      <c r="L189" s="31"/>
      <c r="M189" s="54"/>
      <c r="N189" s="55"/>
      <c r="O189" s="54"/>
      <c r="P189" s="54"/>
      <c r="Q189" s="54"/>
      <c r="R189" s="54"/>
      <c r="S189" s="54"/>
      <c r="T189" s="56"/>
      <c r="U189" s="32"/>
      <c r="V189" s="35"/>
      <c r="W189" s="51"/>
      <c r="X189" s="32"/>
      <c r="Y189" s="32"/>
      <c r="Z189" s="37" t="str">
        <f>+IFERROR(VLOOKUP(AA189,LISTAS!$C$2:$D$13,2,0)," ")</f>
        <v xml:space="preserve"> </v>
      </c>
      <c r="AA189" s="38" t="str">
        <f t="shared" si="55"/>
        <v/>
      </c>
      <c r="AB189" s="48"/>
      <c r="AC189" s="40" t="str">
        <f>+IFERROR(VLOOKUP(AB189,LISTAS!$A$9:$B$217,2,0)," ")</f>
        <v xml:space="preserve"> </v>
      </c>
      <c r="AD189" s="40"/>
      <c r="AE189" s="40"/>
      <c r="AF189" s="81"/>
      <c r="AG189" s="37"/>
      <c r="AH189" s="42"/>
      <c r="AI189" s="26"/>
      <c r="AJ189" s="40"/>
      <c r="AK189" s="40"/>
      <c r="AL189" s="26"/>
      <c r="AM189" s="218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52"/>
      <c r="DG189" s="223">
        <f t="shared" si="56"/>
        <v>0</v>
      </c>
      <c r="DH189" s="43">
        <f t="shared" si="57"/>
        <v>0</v>
      </c>
      <c r="DI189" s="43">
        <f t="shared" si="58"/>
        <v>0</v>
      </c>
      <c r="DJ189" s="128">
        <f t="shared" si="59"/>
        <v>0</v>
      </c>
      <c r="DK189" s="273" t="e">
        <f t="shared" si="60"/>
        <v>#DIV/0!</v>
      </c>
      <c r="DL189" s="130">
        <f t="shared" si="53"/>
        <v>0</v>
      </c>
      <c r="DM189" s="135">
        <f t="shared" si="52"/>
        <v>0</v>
      </c>
      <c r="DN189" s="130">
        <v>0</v>
      </c>
      <c r="DO189" s="43">
        <v>0</v>
      </c>
      <c r="DP189" s="43">
        <v>0</v>
      </c>
      <c r="DQ189" s="43">
        <v>0</v>
      </c>
      <c r="DR189" s="43">
        <v>0</v>
      </c>
      <c r="DS189" s="43">
        <v>0</v>
      </c>
      <c r="DT189" s="43">
        <v>0</v>
      </c>
      <c r="DU189" s="43">
        <v>0</v>
      </c>
      <c r="DV189" s="43">
        <v>0</v>
      </c>
      <c r="DW189" s="43">
        <v>0</v>
      </c>
      <c r="DX189" s="43">
        <v>0</v>
      </c>
      <c r="DY189" s="43">
        <v>0</v>
      </c>
      <c r="DZ189" s="58">
        <f t="shared" si="62"/>
        <v>0</v>
      </c>
      <c r="EA189" s="45" t="str">
        <f t="shared" si="50"/>
        <v>CORRECTO</v>
      </c>
      <c r="EB189" s="45"/>
      <c r="EC189" s="47"/>
    </row>
    <row r="190" spans="1:133" ht="19.5" hidden="1" customHeight="1" x14ac:dyDescent="0.25">
      <c r="A190" s="48">
        <v>183</v>
      </c>
      <c r="B190" s="24">
        <v>2026</v>
      </c>
      <c r="C190" s="34" t="s">
        <v>62</v>
      </c>
      <c r="D190" s="27"/>
      <c r="E190" s="27"/>
      <c r="F190" s="27"/>
      <c r="G190" s="28"/>
      <c r="H190" s="28"/>
      <c r="I190" s="28"/>
      <c r="J190" s="28"/>
      <c r="K190" s="30"/>
      <c r="L190" s="31"/>
      <c r="M190" s="54"/>
      <c r="N190" s="55"/>
      <c r="O190" s="54"/>
      <c r="P190" s="54"/>
      <c r="Q190" s="54"/>
      <c r="R190" s="54"/>
      <c r="S190" s="54"/>
      <c r="T190" s="56"/>
      <c r="U190" s="32"/>
      <c r="V190" s="35"/>
      <c r="W190" s="51"/>
      <c r="X190" s="32"/>
      <c r="Y190" s="32"/>
      <c r="Z190" s="37" t="str">
        <f>+IFERROR(VLOOKUP(AA190,LISTAS!$C$2:$D$13,2,0)," ")</f>
        <v xml:space="preserve"> </v>
      </c>
      <c r="AA190" s="38" t="str">
        <f t="shared" si="55"/>
        <v/>
      </c>
      <c r="AB190" s="48"/>
      <c r="AC190" s="40" t="str">
        <f>+IFERROR(VLOOKUP(AB190,LISTAS!$A$9:$B$217,2,0)," ")</f>
        <v xml:space="preserve"> </v>
      </c>
      <c r="AD190" s="40"/>
      <c r="AE190" s="26"/>
      <c r="AF190" s="86"/>
      <c r="AG190" s="26"/>
      <c r="AH190" s="42"/>
      <c r="AI190" s="26"/>
      <c r="AJ190" s="26"/>
      <c r="AK190" s="26"/>
      <c r="AL190" s="26"/>
      <c r="AM190" s="218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52"/>
      <c r="DG190" s="223">
        <f t="shared" si="56"/>
        <v>0</v>
      </c>
      <c r="DH190" s="43">
        <f t="shared" si="57"/>
        <v>0</v>
      </c>
      <c r="DI190" s="43">
        <f t="shared" si="58"/>
        <v>0</v>
      </c>
      <c r="DJ190" s="128">
        <f t="shared" si="59"/>
        <v>0</v>
      </c>
      <c r="DK190" s="273" t="e">
        <f t="shared" si="60"/>
        <v>#DIV/0!</v>
      </c>
      <c r="DL190" s="130">
        <f t="shared" si="53"/>
        <v>0</v>
      </c>
      <c r="DM190" s="135">
        <f t="shared" si="52"/>
        <v>0</v>
      </c>
      <c r="DN190" s="130">
        <v>0</v>
      </c>
      <c r="DO190" s="43">
        <v>0</v>
      </c>
      <c r="DP190" s="43">
        <v>0</v>
      </c>
      <c r="DQ190" s="43">
        <v>0</v>
      </c>
      <c r="DR190" s="43">
        <v>0</v>
      </c>
      <c r="DS190" s="43">
        <v>0</v>
      </c>
      <c r="DT190" s="43">
        <v>0</v>
      </c>
      <c r="DU190" s="43">
        <v>0</v>
      </c>
      <c r="DV190" s="43">
        <v>0</v>
      </c>
      <c r="DW190" s="43">
        <v>0</v>
      </c>
      <c r="DX190" s="43">
        <v>0</v>
      </c>
      <c r="DY190" s="43">
        <v>0</v>
      </c>
      <c r="DZ190" s="58">
        <f t="shared" si="62"/>
        <v>0</v>
      </c>
      <c r="EA190" s="45" t="str">
        <f t="shared" si="50"/>
        <v>CORRECTO</v>
      </c>
      <c r="EB190" s="45"/>
      <c r="EC190" s="47"/>
    </row>
    <row r="191" spans="1:133" ht="19.5" hidden="1" customHeight="1" x14ac:dyDescent="0.25">
      <c r="A191" s="24">
        <v>184</v>
      </c>
      <c r="B191" s="24">
        <v>2026</v>
      </c>
      <c r="C191" s="34" t="s">
        <v>62</v>
      </c>
      <c r="D191" s="27"/>
      <c r="E191" s="27"/>
      <c r="F191" s="27"/>
      <c r="G191" s="28"/>
      <c r="H191" s="28"/>
      <c r="I191" s="28"/>
      <c r="J191" s="29"/>
      <c r="K191" s="30"/>
      <c r="L191" s="31"/>
      <c r="M191" s="54"/>
      <c r="N191" s="55"/>
      <c r="O191" s="54"/>
      <c r="P191" s="54"/>
      <c r="Q191" s="54"/>
      <c r="R191" s="54"/>
      <c r="S191" s="54"/>
      <c r="T191" s="56"/>
      <c r="U191" s="32"/>
      <c r="V191" s="35"/>
      <c r="W191" s="51"/>
      <c r="X191" s="32"/>
      <c r="Y191" s="32"/>
      <c r="Z191" s="37" t="str">
        <f>+IFERROR(VLOOKUP(AA191,LISTAS!$C$2:$D$13,2,0)," ")</f>
        <v xml:space="preserve"> </v>
      </c>
      <c r="AA191" s="38" t="str">
        <f t="shared" si="55"/>
        <v/>
      </c>
      <c r="AB191" s="48"/>
      <c r="AC191" s="40" t="str">
        <f>+IFERROR(VLOOKUP(AB191,LISTAS!$A$9:$B$217,2,0)," ")</f>
        <v xml:space="preserve"> </v>
      </c>
      <c r="AD191" s="40"/>
      <c r="AE191" s="26"/>
      <c r="AF191" s="86"/>
      <c r="AG191" s="26"/>
      <c r="AH191" s="42"/>
      <c r="AI191" s="26"/>
      <c r="AJ191" s="26"/>
      <c r="AK191" s="26"/>
      <c r="AL191" s="26"/>
      <c r="AM191" s="218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52"/>
      <c r="DG191" s="223">
        <f t="shared" si="56"/>
        <v>0</v>
      </c>
      <c r="DH191" s="43">
        <f t="shared" si="57"/>
        <v>0</v>
      </c>
      <c r="DI191" s="43">
        <f t="shared" si="58"/>
        <v>0</v>
      </c>
      <c r="DJ191" s="128">
        <f t="shared" si="59"/>
        <v>0</v>
      </c>
      <c r="DK191" s="273" t="e">
        <f t="shared" si="60"/>
        <v>#DIV/0!</v>
      </c>
      <c r="DL191" s="130">
        <f t="shared" si="53"/>
        <v>0</v>
      </c>
      <c r="DM191" s="135">
        <f t="shared" si="52"/>
        <v>0</v>
      </c>
      <c r="DN191" s="130">
        <v>0</v>
      </c>
      <c r="DO191" s="43">
        <v>0</v>
      </c>
      <c r="DP191" s="43">
        <v>0</v>
      </c>
      <c r="DQ191" s="43">
        <v>0</v>
      </c>
      <c r="DR191" s="43">
        <v>0</v>
      </c>
      <c r="DS191" s="43">
        <v>0</v>
      </c>
      <c r="DT191" s="43">
        <v>0</v>
      </c>
      <c r="DU191" s="43">
        <v>0</v>
      </c>
      <c r="DV191" s="43">
        <v>0</v>
      </c>
      <c r="DW191" s="43">
        <v>0</v>
      </c>
      <c r="DX191" s="43">
        <v>0</v>
      </c>
      <c r="DY191" s="43">
        <v>0</v>
      </c>
      <c r="DZ191" s="58">
        <f t="shared" si="62"/>
        <v>0</v>
      </c>
      <c r="EA191" s="45" t="str">
        <f t="shared" si="50"/>
        <v>CORRECTO</v>
      </c>
      <c r="EB191" s="45"/>
      <c r="EC191" s="47"/>
    </row>
    <row r="192" spans="1:133" ht="19.5" hidden="1" customHeight="1" x14ac:dyDescent="0.25">
      <c r="A192" s="48">
        <v>185</v>
      </c>
      <c r="B192" s="24">
        <v>2026</v>
      </c>
      <c r="C192" s="34" t="s">
        <v>62</v>
      </c>
      <c r="D192" s="27"/>
      <c r="E192" s="27"/>
      <c r="F192" s="27"/>
      <c r="G192" s="28"/>
      <c r="H192" s="28"/>
      <c r="I192" s="28"/>
      <c r="J192" s="28"/>
      <c r="K192" s="30"/>
      <c r="L192" s="31"/>
      <c r="M192" s="54"/>
      <c r="N192" s="55"/>
      <c r="O192" s="54"/>
      <c r="P192" s="54"/>
      <c r="Q192" s="54"/>
      <c r="R192" s="54"/>
      <c r="S192" s="54"/>
      <c r="T192" s="56"/>
      <c r="U192" s="32"/>
      <c r="V192" s="35"/>
      <c r="W192" s="51"/>
      <c r="X192" s="32"/>
      <c r="Y192" s="32"/>
      <c r="Z192" s="37" t="str">
        <f>+IFERROR(VLOOKUP(AA192,LISTAS!$C$2:$D$13,2,0)," ")</f>
        <v xml:space="preserve"> </v>
      </c>
      <c r="AA192" s="38" t="str">
        <f t="shared" si="55"/>
        <v/>
      </c>
      <c r="AB192" s="48"/>
      <c r="AC192" s="40" t="str">
        <f>+IFERROR(VLOOKUP(AB192,LISTAS!$A$9:$B$217,2,0)," ")</f>
        <v xml:space="preserve"> </v>
      </c>
      <c r="AD192" s="40"/>
      <c r="AE192" s="26"/>
      <c r="AF192" s="112"/>
      <c r="AG192" s="26"/>
      <c r="AH192" s="42"/>
      <c r="AI192" s="37"/>
      <c r="AJ192" s="37"/>
      <c r="AK192" s="37"/>
      <c r="AL192" s="26"/>
      <c r="AM192" s="218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52"/>
      <c r="DG192" s="223">
        <f t="shared" si="56"/>
        <v>0</v>
      </c>
      <c r="DH192" s="43">
        <f t="shared" si="57"/>
        <v>0</v>
      </c>
      <c r="DI192" s="43">
        <f t="shared" si="58"/>
        <v>0</v>
      </c>
      <c r="DJ192" s="128">
        <f t="shared" si="59"/>
        <v>0</v>
      </c>
      <c r="DK192" s="273" t="e">
        <f t="shared" si="60"/>
        <v>#DIV/0!</v>
      </c>
      <c r="DL192" s="130">
        <f t="shared" si="53"/>
        <v>0</v>
      </c>
      <c r="DM192" s="135">
        <f t="shared" si="52"/>
        <v>0</v>
      </c>
      <c r="DN192" s="130">
        <v>0</v>
      </c>
      <c r="DO192" s="43">
        <v>0</v>
      </c>
      <c r="DP192" s="43">
        <v>0</v>
      </c>
      <c r="DQ192" s="43">
        <v>0</v>
      </c>
      <c r="DR192" s="43">
        <v>0</v>
      </c>
      <c r="DS192" s="43">
        <v>0</v>
      </c>
      <c r="DT192" s="43">
        <v>0</v>
      </c>
      <c r="DU192" s="43">
        <v>0</v>
      </c>
      <c r="DV192" s="43">
        <v>0</v>
      </c>
      <c r="DW192" s="43">
        <v>0</v>
      </c>
      <c r="DX192" s="43">
        <v>0</v>
      </c>
      <c r="DY192" s="43">
        <v>0</v>
      </c>
      <c r="DZ192" s="58">
        <f t="shared" si="62"/>
        <v>0</v>
      </c>
      <c r="EA192" s="45" t="str">
        <f t="shared" si="50"/>
        <v>CORRECTO</v>
      </c>
      <c r="EB192" s="45"/>
      <c r="EC192" s="47"/>
    </row>
    <row r="193" spans="1:133" ht="19.5" hidden="1" customHeight="1" x14ac:dyDescent="0.25">
      <c r="A193" s="48">
        <v>186</v>
      </c>
      <c r="B193" s="24">
        <v>2026</v>
      </c>
      <c r="C193" s="34" t="s">
        <v>62</v>
      </c>
      <c r="D193" s="27"/>
      <c r="E193" s="27"/>
      <c r="F193" s="27"/>
      <c r="G193" s="28"/>
      <c r="H193" s="50"/>
      <c r="I193" s="28"/>
      <c r="J193" s="28"/>
      <c r="K193" s="30"/>
      <c r="L193" s="31"/>
      <c r="M193" s="54"/>
      <c r="N193" s="55"/>
      <c r="O193" s="54"/>
      <c r="P193" s="54"/>
      <c r="Q193" s="54"/>
      <c r="R193" s="54"/>
      <c r="S193" s="54"/>
      <c r="T193" s="56"/>
      <c r="U193" s="32"/>
      <c r="V193" s="35"/>
      <c r="W193" s="51"/>
      <c r="X193" s="32"/>
      <c r="Y193" s="32"/>
      <c r="Z193" s="37" t="str">
        <f>+IFERROR(VLOOKUP(AA193,LISTAS!$C$2:$D$13,2,0)," ")</f>
        <v xml:space="preserve"> </v>
      </c>
      <c r="AA193" s="38" t="str">
        <f t="shared" si="55"/>
        <v/>
      </c>
      <c r="AB193" s="48"/>
      <c r="AC193" s="40" t="str">
        <f>+IFERROR(VLOOKUP(AB193,LISTAS!$A$9:$B$217,2,0)," ")</f>
        <v xml:space="preserve"> </v>
      </c>
      <c r="AD193" s="40"/>
      <c r="AE193" s="40"/>
      <c r="AF193" s="81"/>
      <c r="AG193" s="40"/>
      <c r="AH193" s="78"/>
      <c r="AI193" s="40"/>
      <c r="AJ193" s="40"/>
      <c r="AK193" s="40"/>
      <c r="AL193" s="26"/>
      <c r="AM193" s="218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52"/>
      <c r="DG193" s="223">
        <f t="shared" si="56"/>
        <v>0</v>
      </c>
      <c r="DH193" s="43">
        <f t="shared" si="57"/>
        <v>0</v>
      </c>
      <c r="DI193" s="43">
        <f t="shared" si="58"/>
        <v>0</v>
      </c>
      <c r="DJ193" s="128">
        <f t="shared" si="59"/>
        <v>0</v>
      </c>
      <c r="DK193" s="273" t="e">
        <f t="shared" si="60"/>
        <v>#DIV/0!</v>
      </c>
      <c r="DL193" s="130">
        <f t="shared" si="53"/>
        <v>0</v>
      </c>
      <c r="DM193" s="135">
        <f t="shared" si="52"/>
        <v>0</v>
      </c>
      <c r="DN193" s="130">
        <v>0</v>
      </c>
      <c r="DO193" s="43">
        <v>0</v>
      </c>
      <c r="DP193" s="43">
        <v>0</v>
      </c>
      <c r="DQ193" s="43">
        <v>0</v>
      </c>
      <c r="DR193" s="43">
        <v>0</v>
      </c>
      <c r="DS193" s="43">
        <v>0</v>
      </c>
      <c r="DT193" s="43">
        <v>0</v>
      </c>
      <c r="DU193" s="43">
        <v>0</v>
      </c>
      <c r="DV193" s="43">
        <v>0</v>
      </c>
      <c r="DW193" s="43">
        <v>0</v>
      </c>
      <c r="DX193" s="43">
        <v>0</v>
      </c>
      <c r="DY193" s="43">
        <v>0</v>
      </c>
      <c r="DZ193" s="58">
        <f t="shared" si="62"/>
        <v>0</v>
      </c>
      <c r="EA193" s="45" t="str">
        <f t="shared" si="50"/>
        <v>CORRECTO</v>
      </c>
      <c r="EB193" s="45"/>
      <c r="EC193" s="47"/>
    </row>
    <row r="194" spans="1:133" ht="19.5" hidden="1" customHeight="1" x14ac:dyDescent="0.25">
      <c r="A194" s="24">
        <v>187</v>
      </c>
      <c r="B194" s="24">
        <v>2026</v>
      </c>
      <c r="C194" s="34" t="s">
        <v>62</v>
      </c>
      <c r="D194" s="27"/>
      <c r="E194" s="27"/>
      <c r="F194" s="27"/>
      <c r="G194" s="28"/>
      <c r="H194" s="50"/>
      <c r="I194" s="28"/>
      <c r="J194" s="28"/>
      <c r="K194" s="30"/>
      <c r="L194" s="31"/>
      <c r="M194" s="54"/>
      <c r="N194" s="55"/>
      <c r="O194" s="54"/>
      <c r="P194" s="54"/>
      <c r="Q194" s="54"/>
      <c r="R194" s="54"/>
      <c r="S194" s="54"/>
      <c r="T194" s="56"/>
      <c r="U194" s="32"/>
      <c r="V194" s="35"/>
      <c r="W194" s="51"/>
      <c r="X194" s="32"/>
      <c r="Y194" s="32"/>
      <c r="Z194" s="37" t="str">
        <f>+IFERROR(VLOOKUP(AA194,LISTAS!$C$2:$D$13,2,0)," ")</f>
        <v xml:space="preserve"> </v>
      </c>
      <c r="AA194" s="38" t="str">
        <f t="shared" si="55"/>
        <v/>
      </c>
      <c r="AB194" s="48"/>
      <c r="AC194" s="40" t="str">
        <f>+IFERROR(VLOOKUP(AB194,LISTAS!$A$9:$B$217,2,0)," ")</f>
        <v xml:space="preserve"> </v>
      </c>
      <c r="AD194" s="40"/>
      <c r="AE194" s="40"/>
      <c r="AF194" s="81"/>
      <c r="AG194" s="40"/>
      <c r="AH194" s="42"/>
      <c r="AI194" s="40"/>
      <c r="AJ194" s="40"/>
      <c r="AK194" s="40"/>
      <c r="AL194" s="26"/>
      <c r="AM194" s="218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52"/>
      <c r="DG194" s="223">
        <f t="shared" si="56"/>
        <v>0</v>
      </c>
      <c r="DH194" s="43">
        <f t="shared" si="57"/>
        <v>0</v>
      </c>
      <c r="DI194" s="43">
        <f t="shared" si="58"/>
        <v>0</v>
      </c>
      <c r="DJ194" s="128">
        <f t="shared" si="59"/>
        <v>0</v>
      </c>
      <c r="DK194" s="273" t="e">
        <f t="shared" si="60"/>
        <v>#DIV/0!</v>
      </c>
      <c r="DL194" s="130">
        <f t="shared" si="53"/>
        <v>0</v>
      </c>
      <c r="DM194" s="135">
        <f t="shared" si="52"/>
        <v>0</v>
      </c>
      <c r="DN194" s="130">
        <v>0</v>
      </c>
      <c r="DO194" s="43">
        <v>0</v>
      </c>
      <c r="DP194" s="43">
        <v>0</v>
      </c>
      <c r="DQ194" s="43">
        <v>0</v>
      </c>
      <c r="DR194" s="43">
        <v>0</v>
      </c>
      <c r="DS194" s="43">
        <v>0</v>
      </c>
      <c r="DT194" s="43">
        <v>0</v>
      </c>
      <c r="DU194" s="43">
        <v>0</v>
      </c>
      <c r="DV194" s="43">
        <v>0</v>
      </c>
      <c r="DW194" s="43">
        <v>0</v>
      </c>
      <c r="DX194" s="43">
        <v>0</v>
      </c>
      <c r="DY194" s="43">
        <v>0</v>
      </c>
      <c r="DZ194" s="58">
        <f t="shared" si="62"/>
        <v>0</v>
      </c>
      <c r="EA194" s="45" t="str">
        <f t="shared" si="50"/>
        <v>CORRECTO</v>
      </c>
      <c r="EB194" s="45"/>
      <c r="EC194" s="47"/>
    </row>
    <row r="195" spans="1:133" ht="19.5" hidden="1" customHeight="1" x14ac:dyDescent="0.25">
      <c r="A195" s="48">
        <v>188</v>
      </c>
      <c r="B195" s="24">
        <v>2026</v>
      </c>
      <c r="C195" s="34" t="s">
        <v>62</v>
      </c>
      <c r="D195" s="27"/>
      <c r="E195" s="27"/>
      <c r="F195" s="27"/>
      <c r="G195" s="28"/>
      <c r="H195" s="50"/>
      <c r="I195" s="28"/>
      <c r="J195" s="28"/>
      <c r="K195" s="30"/>
      <c r="L195" s="31"/>
      <c r="M195" s="54"/>
      <c r="N195" s="55"/>
      <c r="O195" s="54"/>
      <c r="P195" s="54"/>
      <c r="Q195" s="54"/>
      <c r="R195" s="54"/>
      <c r="S195" s="54"/>
      <c r="T195" s="56"/>
      <c r="U195" s="32"/>
      <c r="V195" s="35"/>
      <c r="W195" s="51"/>
      <c r="X195" s="32"/>
      <c r="Y195" s="32"/>
      <c r="Z195" s="37" t="str">
        <f>+IFERROR(VLOOKUP(AA195,LISTAS!$C$2:$D$13,2,0)," ")</f>
        <v xml:space="preserve"> </v>
      </c>
      <c r="AA195" s="38" t="str">
        <f t="shared" si="55"/>
        <v/>
      </c>
      <c r="AB195" s="48"/>
      <c r="AC195" s="40" t="str">
        <f>+IFERROR(VLOOKUP(AB195,LISTAS!$A$9:$B$217,2,0)," ")</f>
        <v xml:space="preserve"> </v>
      </c>
      <c r="AD195" s="88"/>
      <c r="AE195" s="113"/>
      <c r="AF195" s="81"/>
      <c r="AG195" s="40"/>
      <c r="AH195" s="42"/>
      <c r="AI195" s="40"/>
      <c r="AJ195" s="40"/>
      <c r="AK195" s="40"/>
      <c r="AL195" s="26"/>
      <c r="AM195" s="218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52"/>
      <c r="DG195" s="223">
        <f t="shared" si="56"/>
        <v>0</v>
      </c>
      <c r="DH195" s="43">
        <f t="shared" si="57"/>
        <v>0</v>
      </c>
      <c r="DI195" s="43">
        <f t="shared" si="58"/>
        <v>0</v>
      </c>
      <c r="DJ195" s="128">
        <f t="shared" si="59"/>
        <v>0</v>
      </c>
      <c r="DK195" s="273" t="e">
        <f t="shared" si="60"/>
        <v>#DIV/0!</v>
      </c>
      <c r="DL195" s="130">
        <f t="shared" si="53"/>
        <v>0</v>
      </c>
      <c r="DM195" s="135">
        <f t="shared" si="52"/>
        <v>0</v>
      </c>
      <c r="DN195" s="130">
        <v>0</v>
      </c>
      <c r="DO195" s="43">
        <v>0</v>
      </c>
      <c r="DP195" s="43">
        <v>0</v>
      </c>
      <c r="DQ195" s="43">
        <v>0</v>
      </c>
      <c r="DR195" s="43">
        <v>0</v>
      </c>
      <c r="DS195" s="43">
        <v>0</v>
      </c>
      <c r="DT195" s="43">
        <v>0</v>
      </c>
      <c r="DU195" s="43">
        <v>0</v>
      </c>
      <c r="DV195" s="43">
        <v>0</v>
      </c>
      <c r="DW195" s="43">
        <v>0</v>
      </c>
      <c r="DX195" s="43">
        <v>0</v>
      </c>
      <c r="DY195" s="43">
        <v>0</v>
      </c>
      <c r="DZ195" s="58">
        <f t="shared" si="62"/>
        <v>0</v>
      </c>
      <c r="EA195" s="45" t="str">
        <f t="shared" si="50"/>
        <v>CORRECTO</v>
      </c>
      <c r="EB195" s="45"/>
      <c r="EC195" s="47"/>
    </row>
    <row r="196" spans="1:133" ht="19.5" hidden="1" customHeight="1" x14ac:dyDescent="0.25">
      <c r="A196" s="48">
        <v>189</v>
      </c>
      <c r="B196" s="24">
        <v>2026</v>
      </c>
      <c r="C196" s="34" t="s">
        <v>62</v>
      </c>
      <c r="D196" s="27"/>
      <c r="E196" s="27"/>
      <c r="F196" s="27"/>
      <c r="G196" s="28"/>
      <c r="H196" s="28"/>
      <c r="I196" s="28"/>
      <c r="J196" s="28"/>
      <c r="K196" s="30"/>
      <c r="L196" s="31"/>
      <c r="M196" s="54"/>
      <c r="N196" s="55"/>
      <c r="O196" s="54"/>
      <c r="P196" s="54"/>
      <c r="Q196" s="54"/>
      <c r="R196" s="54"/>
      <c r="S196" s="54"/>
      <c r="T196" s="56"/>
      <c r="U196" s="32"/>
      <c r="V196" s="35"/>
      <c r="W196" s="51"/>
      <c r="X196" s="32"/>
      <c r="Y196" s="32"/>
      <c r="Z196" s="37" t="str">
        <f>+IFERROR(VLOOKUP(AA196,LISTAS!$C$2:$D$13,2,0)," ")</f>
        <v xml:space="preserve"> </v>
      </c>
      <c r="AA196" s="38" t="str">
        <f t="shared" si="55"/>
        <v/>
      </c>
      <c r="AB196" s="48"/>
      <c r="AC196" s="40" t="str">
        <f>+IFERROR(VLOOKUP(AB196,LISTAS!$A$9:$B$217,2,0)," ")</f>
        <v xml:space="preserve"> </v>
      </c>
      <c r="AD196" s="40"/>
      <c r="AE196" s="40"/>
      <c r="AF196" s="81"/>
      <c r="AG196" s="40"/>
      <c r="AH196" s="42"/>
      <c r="AI196" s="40"/>
      <c r="AJ196" s="40"/>
      <c r="AK196" s="40"/>
      <c r="AL196" s="26"/>
      <c r="AM196" s="218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52"/>
      <c r="DG196" s="223">
        <f t="shared" si="56"/>
        <v>0</v>
      </c>
      <c r="DH196" s="43">
        <f t="shared" si="57"/>
        <v>0</v>
      </c>
      <c r="DI196" s="43">
        <f t="shared" si="58"/>
        <v>0</v>
      </c>
      <c r="DJ196" s="128">
        <f t="shared" si="59"/>
        <v>0</v>
      </c>
      <c r="DK196" s="273" t="e">
        <f t="shared" si="60"/>
        <v>#DIV/0!</v>
      </c>
      <c r="DL196" s="130">
        <f t="shared" si="53"/>
        <v>0</v>
      </c>
      <c r="DM196" s="135">
        <f t="shared" si="52"/>
        <v>0</v>
      </c>
      <c r="DN196" s="130">
        <v>0</v>
      </c>
      <c r="DO196" s="43">
        <v>0</v>
      </c>
      <c r="DP196" s="43">
        <v>0</v>
      </c>
      <c r="DQ196" s="43">
        <v>0</v>
      </c>
      <c r="DR196" s="43">
        <v>0</v>
      </c>
      <c r="DS196" s="43">
        <v>0</v>
      </c>
      <c r="DT196" s="43">
        <v>0</v>
      </c>
      <c r="DU196" s="43">
        <v>0</v>
      </c>
      <c r="DV196" s="43">
        <v>0</v>
      </c>
      <c r="DW196" s="43">
        <v>0</v>
      </c>
      <c r="DX196" s="43">
        <v>0</v>
      </c>
      <c r="DY196" s="43">
        <v>0</v>
      </c>
      <c r="DZ196" s="58">
        <f t="shared" si="62"/>
        <v>0</v>
      </c>
      <c r="EA196" s="45" t="str">
        <f t="shared" si="50"/>
        <v>CORRECTO</v>
      </c>
      <c r="EB196" s="45"/>
      <c r="EC196" s="47"/>
    </row>
    <row r="197" spans="1:133" ht="19.5" hidden="1" customHeight="1" x14ac:dyDescent="0.25">
      <c r="A197" s="24">
        <v>190</v>
      </c>
      <c r="B197" s="24">
        <v>2026</v>
      </c>
      <c r="C197" s="34" t="s">
        <v>62</v>
      </c>
      <c r="D197" s="27"/>
      <c r="E197" s="27"/>
      <c r="F197" s="27"/>
      <c r="G197" s="28"/>
      <c r="H197" s="28"/>
      <c r="I197" s="28"/>
      <c r="J197" s="28"/>
      <c r="K197" s="30"/>
      <c r="L197" s="31"/>
      <c r="M197" s="54"/>
      <c r="N197" s="55"/>
      <c r="O197" s="54"/>
      <c r="P197" s="54"/>
      <c r="Q197" s="54"/>
      <c r="R197" s="54"/>
      <c r="S197" s="54"/>
      <c r="T197" s="56"/>
      <c r="U197" s="32"/>
      <c r="V197" s="35"/>
      <c r="W197" s="51"/>
      <c r="X197" s="32"/>
      <c r="Y197" s="32"/>
      <c r="Z197" s="37" t="str">
        <f>+IFERROR(VLOOKUP(AA197,LISTAS!$C$2:$D$13,2,0)," ")</f>
        <v xml:space="preserve"> </v>
      </c>
      <c r="AA197" s="38" t="str">
        <f t="shared" si="55"/>
        <v/>
      </c>
      <c r="AB197" s="48"/>
      <c r="AC197" s="40" t="str">
        <f>+IFERROR(VLOOKUP(AB197,LISTAS!$A$9:$B$217,2,0)," ")</f>
        <v xml:space="preserve"> </v>
      </c>
      <c r="AD197" s="40"/>
      <c r="AE197" s="40"/>
      <c r="AF197" s="81"/>
      <c r="AG197" s="40"/>
      <c r="AH197" s="42"/>
      <c r="AI197" s="40"/>
      <c r="AJ197" s="26"/>
      <c r="AK197" s="40"/>
      <c r="AL197" s="26"/>
      <c r="AM197" s="218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52"/>
      <c r="DG197" s="223">
        <f t="shared" si="56"/>
        <v>0</v>
      </c>
      <c r="DH197" s="43">
        <f t="shared" si="57"/>
        <v>0</v>
      </c>
      <c r="DI197" s="43">
        <f t="shared" si="58"/>
        <v>0</v>
      </c>
      <c r="DJ197" s="128">
        <f t="shared" si="59"/>
        <v>0</v>
      </c>
      <c r="DK197" s="273" t="e">
        <f t="shared" si="60"/>
        <v>#DIV/0!</v>
      </c>
      <c r="DL197" s="130">
        <f t="shared" si="53"/>
        <v>0</v>
      </c>
      <c r="DM197" s="135">
        <f t="shared" si="52"/>
        <v>0</v>
      </c>
      <c r="DN197" s="130">
        <v>0</v>
      </c>
      <c r="DO197" s="43">
        <v>0</v>
      </c>
      <c r="DP197" s="43">
        <v>0</v>
      </c>
      <c r="DQ197" s="43">
        <v>0</v>
      </c>
      <c r="DR197" s="43">
        <v>0</v>
      </c>
      <c r="DS197" s="43">
        <v>0</v>
      </c>
      <c r="DT197" s="43">
        <v>0</v>
      </c>
      <c r="DU197" s="43">
        <v>0</v>
      </c>
      <c r="DV197" s="43">
        <v>0</v>
      </c>
      <c r="DW197" s="43">
        <v>0</v>
      </c>
      <c r="DX197" s="43">
        <v>0</v>
      </c>
      <c r="DY197" s="43">
        <v>0</v>
      </c>
      <c r="DZ197" s="58">
        <f t="shared" si="62"/>
        <v>0</v>
      </c>
      <c r="EA197" s="45" t="str">
        <f t="shared" si="50"/>
        <v>CORRECTO</v>
      </c>
      <c r="EB197" s="45"/>
      <c r="EC197" s="47"/>
    </row>
    <row r="198" spans="1:133" ht="19.5" hidden="1" customHeight="1" x14ac:dyDescent="0.25">
      <c r="A198" s="48">
        <v>191</v>
      </c>
      <c r="B198" s="24">
        <v>2026</v>
      </c>
      <c r="C198" s="34" t="s">
        <v>62</v>
      </c>
      <c r="D198" s="27"/>
      <c r="E198" s="27"/>
      <c r="F198" s="27"/>
      <c r="G198" s="28"/>
      <c r="H198" s="28"/>
      <c r="I198" s="28"/>
      <c r="J198" s="28"/>
      <c r="K198" s="30"/>
      <c r="L198" s="31"/>
      <c r="M198" s="54"/>
      <c r="N198" s="55"/>
      <c r="O198" s="54"/>
      <c r="P198" s="54"/>
      <c r="Q198" s="54"/>
      <c r="R198" s="54"/>
      <c r="S198" s="54"/>
      <c r="T198" s="56"/>
      <c r="U198" s="32"/>
      <c r="V198" s="35"/>
      <c r="W198" s="51"/>
      <c r="X198" s="32"/>
      <c r="Y198" s="32"/>
      <c r="Z198" s="37" t="str">
        <f>+IFERROR(VLOOKUP(AA198,LISTAS!$C$2:$D$13,2,0)," ")</f>
        <v xml:space="preserve"> </v>
      </c>
      <c r="AA198" s="38" t="str">
        <f t="shared" si="55"/>
        <v/>
      </c>
      <c r="AB198" s="48"/>
      <c r="AC198" s="40" t="str">
        <f>+IFERROR(VLOOKUP(AB198,LISTAS!$A$9:$B$217,2,0)," ")</f>
        <v xml:space="preserve"> </v>
      </c>
      <c r="AD198" s="40"/>
      <c r="AE198" s="40"/>
      <c r="AF198" s="81"/>
      <c r="AG198" s="40"/>
      <c r="AH198" s="42"/>
      <c r="AI198" s="40"/>
      <c r="AJ198" s="26"/>
      <c r="AK198" s="40"/>
      <c r="AL198" s="26"/>
      <c r="AM198" s="218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52"/>
      <c r="DG198" s="223">
        <f t="shared" si="56"/>
        <v>0</v>
      </c>
      <c r="DH198" s="43">
        <f t="shared" si="57"/>
        <v>0</v>
      </c>
      <c r="DI198" s="43">
        <f t="shared" si="58"/>
        <v>0</v>
      </c>
      <c r="DJ198" s="128">
        <f t="shared" si="59"/>
        <v>0</v>
      </c>
      <c r="DK198" s="273" t="e">
        <f t="shared" si="60"/>
        <v>#DIV/0!</v>
      </c>
      <c r="DL198" s="130">
        <f t="shared" si="53"/>
        <v>0</v>
      </c>
      <c r="DM198" s="135">
        <f t="shared" si="52"/>
        <v>0</v>
      </c>
      <c r="DN198" s="130">
        <v>0</v>
      </c>
      <c r="DO198" s="43">
        <v>0</v>
      </c>
      <c r="DP198" s="43">
        <v>0</v>
      </c>
      <c r="DQ198" s="43">
        <v>0</v>
      </c>
      <c r="DR198" s="43">
        <v>0</v>
      </c>
      <c r="DS198" s="43">
        <v>0</v>
      </c>
      <c r="DT198" s="43">
        <v>0</v>
      </c>
      <c r="DU198" s="43">
        <v>0</v>
      </c>
      <c r="DV198" s="43">
        <v>0</v>
      </c>
      <c r="DW198" s="43">
        <v>0</v>
      </c>
      <c r="DX198" s="43">
        <v>0</v>
      </c>
      <c r="DY198" s="43">
        <v>0</v>
      </c>
      <c r="DZ198" s="58">
        <f t="shared" si="62"/>
        <v>0</v>
      </c>
      <c r="EA198" s="45" t="str">
        <f t="shared" ref="EA198:EA261" si="63">IF(DZ198=DG198,("CORRECTO"),("REVISAR"))</f>
        <v>CORRECTO</v>
      </c>
      <c r="EB198" s="45"/>
      <c r="EC198" s="47"/>
    </row>
    <row r="199" spans="1:133" ht="19.5" hidden="1" customHeight="1" x14ac:dyDescent="0.25">
      <c r="A199" s="48">
        <v>192</v>
      </c>
      <c r="B199" s="24">
        <v>2026</v>
      </c>
      <c r="C199" s="34" t="s">
        <v>62</v>
      </c>
      <c r="D199" s="27"/>
      <c r="E199" s="27"/>
      <c r="F199" s="27"/>
      <c r="G199" s="28"/>
      <c r="H199" s="28"/>
      <c r="I199" s="28"/>
      <c r="J199" s="28"/>
      <c r="K199" s="30"/>
      <c r="L199" s="31"/>
      <c r="M199" s="54"/>
      <c r="N199" s="55"/>
      <c r="O199" s="54"/>
      <c r="P199" s="54"/>
      <c r="Q199" s="54"/>
      <c r="R199" s="54"/>
      <c r="S199" s="54"/>
      <c r="T199" s="56"/>
      <c r="U199" s="32"/>
      <c r="V199" s="35"/>
      <c r="W199" s="51"/>
      <c r="X199" s="32"/>
      <c r="Y199" s="32"/>
      <c r="Z199" s="37" t="str">
        <f>+IFERROR(VLOOKUP(AA199,LISTAS!$C$2:$D$13,2,0)," ")</f>
        <v xml:space="preserve"> </v>
      </c>
      <c r="AA199" s="38" t="str">
        <f t="shared" ref="AA199:AA262" si="64">+MID(AB199,1,2)</f>
        <v/>
      </c>
      <c r="AB199" s="48"/>
      <c r="AC199" s="40" t="str">
        <f>+IFERROR(VLOOKUP(AB199,LISTAS!$A$9:$B$217,2,0)," ")</f>
        <v xml:space="preserve"> </v>
      </c>
      <c r="AD199" s="113"/>
      <c r="AE199" s="113"/>
      <c r="AF199" s="114"/>
      <c r="AG199" s="113"/>
      <c r="AH199" s="78"/>
      <c r="AI199" s="88"/>
      <c r="AJ199" s="88"/>
      <c r="AK199" s="40"/>
      <c r="AL199" s="26"/>
      <c r="AM199" s="218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52"/>
      <c r="DG199" s="223">
        <f t="shared" ref="DG199:DG262" si="65">+AM199+AS199+AY199+BE199+BK199+BQ199+BW199+CC199+CI199+CO199+CU199+DA199</f>
        <v>0</v>
      </c>
      <c r="DH199" s="43">
        <f t="shared" ref="DH199:DH262" si="66">AO199+AU199+BA199+BG199+BM199+BS199+BY199+CE199+CK199+CQ199+CW199+DC199</f>
        <v>0</v>
      </c>
      <c r="DI199" s="43">
        <f t="shared" ref="DI199:DI262" si="67">AP199+AV199+BB199+BH199+BN199+BT199+BZ199+CF199+CL199+CR199+CX199+DD199</f>
        <v>0</v>
      </c>
      <c r="DJ199" s="128">
        <f t="shared" ref="DJ199:DJ262" si="68">AQ199+AW199+BC199+BI199+BO199+BU199+CA199+CG199+CM199+CS199+CY199+DE199</f>
        <v>0</v>
      </c>
      <c r="DK199" s="273" t="e">
        <f t="shared" ref="DK199:DK262" si="69">+DJ199/DG199</f>
        <v>#DIV/0!</v>
      </c>
      <c r="DL199" s="130">
        <f t="shared" ref="DL199:DL262" si="70">+DG199-DH199-DI199</f>
        <v>0</v>
      </c>
      <c r="DM199" s="135">
        <f t="shared" ref="DM199:DM262" si="71">AR199+AX199+BD199+BJ199+BP199+BV199+CB199+CH199+CN199+CT199+CZ199+DF199</f>
        <v>0</v>
      </c>
      <c r="DN199" s="130">
        <v>0</v>
      </c>
      <c r="DO199" s="43">
        <v>0</v>
      </c>
      <c r="DP199" s="43">
        <v>0</v>
      </c>
      <c r="DQ199" s="43">
        <v>0</v>
      </c>
      <c r="DR199" s="43">
        <v>0</v>
      </c>
      <c r="DS199" s="43">
        <v>0</v>
      </c>
      <c r="DT199" s="43">
        <v>0</v>
      </c>
      <c r="DU199" s="43">
        <v>0</v>
      </c>
      <c r="DV199" s="43">
        <v>0</v>
      </c>
      <c r="DW199" s="43">
        <v>0</v>
      </c>
      <c r="DX199" s="43">
        <v>0</v>
      </c>
      <c r="DY199" s="43">
        <v>0</v>
      </c>
      <c r="DZ199" s="58">
        <f t="shared" si="62"/>
        <v>0</v>
      </c>
      <c r="EA199" s="45" t="str">
        <f t="shared" si="63"/>
        <v>CORRECTO</v>
      </c>
      <c r="EB199" s="45"/>
      <c r="EC199" s="47"/>
    </row>
    <row r="200" spans="1:133" ht="19.5" hidden="1" customHeight="1" x14ac:dyDescent="0.25">
      <c r="A200" s="24">
        <v>193</v>
      </c>
      <c r="B200" s="24">
        <v>2026</v>
      </c>
      <c r="C200" s="34" t="s">
        <v>62</v>
      </c>
      <c r="D200" s="27"/>
      <c r="E200" s="27"/>
      <c r="F200" s="27"/>
      <c r="G200" s="28"/>
      <c r="H200" s="28"/>
      <c r="I200" s="28"/>
      <c r="J200" s="28"/>
      <c r="K200" s="30"/>
      <c r="L200" s="31"/>
      <c r="M200" s="54"/>
      <c r="N200" s="55"/>
      <c r="O200" s="54"/>
      <c r="P200" s="54"/>
      <c r="Q200" s="54"/>
      <c r="R200" s="54"/>
      <c r="S200" s="54"/>
      <c r="T200" s="56"/>
      <c r="U200" s="32"/>
      <c r="V200" s="35"/>
      <c r="W200" s="51"/>
      <c r="X200" s="32"/>
      <c r="Y200" s="32"/>
      <c r="Z200" s="37" t="str">
        <f>+IFERROR(VLOOKUP(AA200,LISTAS!$C$2:$D$13,2,0)," ")</f>
        <v xml:space="preserve"> </v>
      </c>
      <c r="AA200" s="38" t="str">
        <f t="shared" si="64"/>
        <v/>
      </c>
      <c r="AB200" s="48"/>
      <c r="AC200" s="40" t="str">
        <f>+IFERROR(VLOOKUP(AB200,LISTAS!$A$9:$B$217,2,0)," ")</f>
        <v xml:space="preserve"> </v>
      </c>
      <c r="AD200" s="40"/>
      <c r="AE200" s="40"/>
      <c r="AF200" s="81"/>
      <c r="AG200" s="40"/>
      <c r="AH200" s="42"/>
      <c r="AI200" s="26"/>
      <c r="AJ200" s="26"/>
      <c r="AK200" s="40"/>
      <c r="AL200" s="26"/>
      <c r="AM200" s="218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52"/>
      <c r="DG200" s="223">
        <f t="shared" si="65"/>
        <v>0</v>
      </c>
      <c r="DH200" s="43">
        <f t="shared" si="66"/>
        <v>0</v>
      </c>
      <c r="DI200" s="43">
        <f t="shared" si="67"/>
        <v>0</v>
      </c>
      <c r="DJ200" s="128">
        <f t="shared" si="68"/>
        <v>0</v>
      </c>
      <c r="DK200" s="273" t="e">
        <f t="shared" si="69"/>
        <v>#DIV/0!</v>
      </c>
      <c r="DL200" s="130">
        <f t="shared" si="70"/>
        <v>0</v>
      </c>
      <c r="DM200" s="135">
        <f t="shared" si="71"/>
        <v>0</v>
      </c>
      <c r="DN200" s="130">
        <v>0</v>
      </c>
      <c r="DO200" s="43">
        <v>0</v>
      </c>
      <c r="DP200" s="43">
        <v>0</v>
      </c>
      <c r="DQ200" s="43">
        <v>0</v>
      </c>
      <c r="DR200" s="43">
        <v>0</v>
      </c>
      <c r="DS200" s="43">
        <v>0</v>
      </c>
      <c r="DT200" s="43">
        <v>0</v>
      </c>
      <c r="DU200" s="43">
        <v>0</v>
      </c>
      <c r="DV200" s="43">
        <v>0</v>
      </c>
      <c r="DW200" s="43">
        <v>0</v>
      </c>
      <c r="DX200" s="43">
        <v>0</v>
      </c>
      <c r="DY200" s="43">
        <v>0</v>
      </c>
      <c r="DZ200" s="58">
        <f t="shared" si="62"/>
        <v>0</v>
      </c>
      <c r="EA200" s="45" t="str">
        <f t="shared" si="63"/>
        <v>CORRECTO</v>
      </c>
      <c r="EB200" s="45"/>
      <c r="EC200" s="47"/>
    </row>
    <row r="201" spans="1:133" ht="19.5" hidden="1" customHeight="1" x14ac:dyDescent="0.25">
      <c r="A201" s="48">
        <v>194</v>
      </c>
      <c r="B201" s="24">
        <v>2026</v>
      </c>
      <c r="C201" s="34" t="s">
        <v>62</v>
      </c>
      <c r="D201" s="27"/>
      <c r="E201" s="27"/>
      <c r="F201" s="27"/>
      <c r="G201" s="28"/>
      <c r="H201" s="28"/>
      <c r="I201" s="28"/>
      <c r="J201" s="28"/>
      <c r="K201" s="30"/>
      <c r="L201" s="31"/>
      <c r="M201" s="54"/>
      <c r="N201" s="55"/>
      <c r="O201" s="54"/>
      <c r="P201" s="54"/>
      <c r="Q201" s="54"/>
      <c r="R201" s="54"/>
      <c r="S201" s="54"/>
      <c r="T201" s="56"/>
      <c r="U201" s="32"/>
      <c r="V201" s="35"/>
      <c r="W201" s="51"/>
      <c r="X201" s="32"/>
      <c r="Y201" s="32"/>
      <c r="Z201" s="37" t="str">
        <f>+IFERROR(VLOOKUP(AA201,LISTAS!$C$2:$D$13,2,0)," ")</f>
        <v xml:space="preserve"> </v>
      </c>
      <c r="AA201" s="38" t="str">
        <f t="shared" si="64"/>
        <v/>
      </c>
      <c r="AB201" s="48"/>
      <c r="AC201" s="40" t="str">
        <f>+IFERROR(VLOOKUP(AB201,LISTAS!$A$9:$B$217,2,0)," ")</f>
        <v xml:space="preserve"> </v>
      </c>
      <c r="AD201" s="40"/>
      <c r="AE201" s="40"/>
      <c r="AF201" s="81"/>
      <c r="AG201" s="40"/>
      <c r="AH201" s="42"/>
      <c r="AI201" s="26"/>
      <c r="AJ201" s="26"/>
      <c r="AK201" s="40"/>
      <c r="AL201" s="26"/>
      <c r="AM201" s="218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52"/>
      <c r="DG201" s="223">
        <f t="shared" si="65"/>
        <v>0</v>
      </c>
      <c r="DH201" s="43">
        <f t="shared" si="66"/>
        <v>0</v>
      </c>
      <c r="DI201" s="43">
        <f t="shared" si="67"/>
        <v>0</v>
      </c>
      <c r="DJ201" s="128">
        <f t="shared" si="68"/>
        <v>0</v>
      </c>
      <c r="DK201" s="273" t="e">
        <f t="shared" si="69"/>
        <v>#DIV/0!</v>
      </c>
      <c r="DL201" s="130">
        <f t="shared" si="70"/>
        <v>0</v>
      </c>
      <c r="DM201" s="135">
        <f t="shared" si="71"/>
        <v>0</v>
      </c>
      <c r="DN201" s="130">
        <v>0</v>
      </c>
      <c r="DO201" s="43">
        <v>0</v>
      </c>
      <c r="DP201" s="43">
        <v>0</v>
      </c>
      <c r="DQ201" s="43">
        <v>0</v>
      </c>
      <c r="DR201" s="43">
        <v>0</v>
      </c>
      <c r="DS201" s="43">
        <v>0</v>
      </c>
      <c r="DT201" s="43">
        <v>0</v>
      </c>
      <c r="DU201" s="43">
        <v>0</v>
      </c>
      <c r="DV201" s="43">
        <v>0</v>
      </c>
      <c r="DW201" s="43">
        <v>0</v>
      </c>
      <c r="DX201" s="43">
        <v>0</v>
      </c>
      <c r="DY201" s="43">
        <v>0</v>
      </c>
      <c r="DZ201" s="58">
        <f t="shared" si="62"/>
        <v>0</v>
      </c>
      <c r="EA201" s="45" t="str">
        <f t="shared" si="63"/>
        <v>CORRECTO</v>
      </c>
      <c r="EB201" s="45"/>
      <c r="EC201" s="47"/>
    </row>
    <row r="202" spans="1:133" ht="19.5" hidden="1" customHeight="1" x14ac:dyDescent="0.25">
      <c r="A202" s="48">
        <v>195</v>
      </c>
      <c r="B202" s="24">
        <v>2026</v>
      </c>
      <c r="C202" s="34" t="s">
        <v>62</v>
      </c>
      <c r="D202" s="27"/>
      <c r="E202" s="27"/>
      <c r="F202" s="26"/>
      <c r="G202" s="28"/>
      <c r="H202" s="28"/>
      <c r="I202" s="29"/>
      <c r="J202" s="29"/>
      <c r="K202" s="30"/>
      <c r="L202" s="31"/>
      <c r="M202" s="32"/>
      <c r="N202" s="33"/>
      <c r="O202" s="32"/>
      <c r="P202" s="32"/>
      <c r="Q202" s="32"/>
      <c r="R202" s="32"/>
      <c r="S202" s="32"/>
      <c r="T202" s="56"/>
      <c r="U202" s="32"/>
      <c r="V202" s="35"/>
      <c r="W202" s="51"/>
      <c r="X202" s="32"/>
      <c r="Y202" s="32"/>
      <c r="Z202" s="37" t="str">
        <f>+IFERROR(VLOOKUP(AA202,LISTAS!$C$2:$D$13,2,0)," ")</f>
        <v xml:space="preserve"> </v>
      </c>
      <c r="AA202" s="38" t="str">
        <f t="shared" si="64"/>
        <v/>
      </c>
      <c r="AB202" s="48"/>
      <c r="AC202" s="40" t="str">
        <f>+IFERROR(VLOOKUP(AB202,LISTAS!$A$9:$B$217,2,0)," ")</f>
        <v xml:space="preserve"> </v>
      </c>
      <c r="AD202" s="26"/>
      <c r="AE202" s="26"/>
      <c r="AF202" s="106"/>
      <c r="AG202" s="26"/>
      <c r="AH202" s="78"/>
      <c r="AI202" s="26"/>
      <c r="AJ202" s="26"/>
      <c r="AK202" s="26"/>
      <c r="AL202" s="26"/>
      <c r="AM202" s="218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52"/>
      <c r="DG202" s="223">
        <f t="shared" si="65"/>
        <v>0</v>
      </c>
      <c r="DH202" s="43">
        <f t="shared" si="66"/>
        <v>0</v>
      </c>
      <c r="DI202" s="43">
        <f t="shared" si="67"/>
        <v>0</v>
      </c>
      <c r="DJ202" s="128">
        <f t="shared" si="68"/>
        <v>0</v>
      </c>
      <c r="DK202" s="273" t="e">
        <f t="shared" si="69"/>
        <v>#DIV/0!</v>
      </c>
      <c r="DL202" s="130">
        <f t="shared" si="70"/>
        <v>0</v>
      </c>
      <c r="DM202" s="135">
        <f t="shared" si="71"/>
        <v>0</v>
      </c>
      <c r="DN202" s="130">
        <v>0</v>
      </c>
      <c r="DO202" s="43">
        <v>0</v>
      </c>
      <c r="DP202" s="43">
        <v>0</v>
      </c>
      <c r="DQ202" s="43">
        <v>0</v>
      </c>
      <c r="DR202" s="43">
        <v>0</v>
      </c>
      <c r="DS202" s="43">
        <v>0</v>
      </c>
      <c r="DT202" s="43">
        <v>0</v>
      </c>
      <c r="DU202" s="43">
        <v>0</v>
      </c>
      <c r="DV202" s="43">
        <v>0</v>
      </c>
      <c r="DW202" s="43">
        <v>0</v>
      </c>
      <c r="DX202" s="43">
        <v>0</v>
      </c>
      <c r="DY202" s="43">
        <v>0</v>
      </c>
      <c r="DZ202" s="58">
        <f t="shared" si="62"/>
        <v>0</v>
      </c>
      <c r="EA202" s="45" t="str">
        <f t="shared" si="63"/>
        <v>CORRECTO</v>
      </c>
      <c r="EB202" s="45"/>
      <c r="EC202" s="47"/>
    </row>
    <row r="203" spans="1:133" ht="19.5" hidden="1" customHeight="1" x14ac:dyDescent="0.25">
      <c r="A203" s="24">
        <v>196</v>
      </c>
      <c r="B203" s="24">
        <v>2026</v>
      </c>
      <c r="C203" s="34" t="s">
        <v>62</v>
      </c>
      <c r="D203" s="27"/>
      <c r="E203" s="27"/>
      <c r="F203" s="26"/>
      <c r="G203" s="28"/>
      <c r="H203" s="28"/>
      <c r="I203" s="29"/>
      <c r="J203" s="29"/>
      <c r="K203" s="30"/>
      <c r="L203" s="31"/>
      <c r="M203" s="54"/>
      <c r="N203" s="55"/>
      <c r="O203" s="54"/>
      <c r="P203" s="54"/>
      <c r="Q203" s="54"/>
      <c r="R203" s="54"/>
      <c r="S203" s="54"/>
      <c r="T203" s="56"/>
      <c r="U203" s="32"/>
      <c r="V203" s="35"/>
      <c r="W203" s="51"/>
      <c r="X203" s="32"/>
      <c r="Y203" s="32"/>
      <c r="Z203" s="37" t="str">
        <f>+IFERROR(VLOOKUP(AA203,LISTAS!$C$2:$D$13,2,0)," ")</f>
        <v xml:space="preserve"> </v>
      </c>
      <c r="AA203" s="38" t="str">
        <f t="shared" si="64"/>
        <v/>
      </c>
      <c r="AB203" s="59"/>
      <c r="AC203" s="40" t="str">
        <f>+IFERROR(VLOOKUP(AB203,LISTAS!$A$9:$B$217,2,0)," ")</f>
        <v xml:space="preserve"> </v>
      </c>
      <c r="AD203" s="40"/>
      <c r="AE203" s="26"/>
      <c r="AF203" s="86"/>
      <c r="AG203" s="26"/>
      <c r="AH203" s="42"/>
      <c r="AI203" s="26"/>
      <c r="AJ203" s="26"/>
      <c r="AK203" s="26"/>
      <c r="AL203" s="26"/>
      <c r="AM203" s="218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52"/>
      <c r="DG203" s="223">
        <f t="shared" si="65"/>
        <v>0</v>
      </c>
      <c r="DH203" s="43">
        <f t="shared" si="66"/>
        <v>0</v>
      </c>
      <c r="DI203" s="43">
        <f t="shared" si="67"/>
        <v>0</v>
      </c>
      <c r="DJ203" s="128">
        <f t="shared" si="68"/>
        <v>0</v>
      </c>
      <c r="DK203" s="273" t="e">
        <f t="shared" si="69"/>
        <v>#DIV/0!</v>
      </c>
      <c r="DL203" s="130">
        <f t="shared" si="70"/>
        <v>0</v>
      </c>
      <c r="DM203" s="135">
        <f t="shared" si="71"/>
        <v>0</v>
      </c>
      <c r="DN203" s="130">
        <v>0</v>
      </c>
      <c r="DO203" s="43">
        <v>0</v>
      </c>
      <c r="DP203" s="43">
        <v>0</v>
      </c>
      <c r="DQ203" s="43">
        <v>0</v>
      </c>
      <c r="DR203" s="43">
        <v>0</v>
      </c>
      <c r="DS203" s="43">
        <v>0</v>
      </c>
      <c r="DT203" s="43">
        <v>0</v>
      </c>
      <c r="DU203" s="43">
        <v>0</v>
      </c>
      <c r="DV203" s="43">
        <v>0</v>
      </c>
      <c r="DW203" s="43">
        <v>0</v>
      </c>
      <c r="DX203" s="43">
        <v>0</v>
      </c>
      <c r="DY203" s="43">
        <v>0</v>
      </c>
      <c r="DZ203" s="58">
        <f t="shared" si="62"/>
        <v>0</v>
      </c>
      <c r="EA203" s="45" t="str">
        <f t="shared" si="63"/>
        <v>CORRECTO</v>
      </c>
      <c r="EB203" s="45"/>
      <c r="EC203" s="47"/>
    </row>
    <row r="204" spans="1:133" ht="19.5" hidden="1" customHeight="1" x14ac:dyDescent="0.25">
      <c r="A204" s="48">
        <v>197</v>
      </c>
      <c r="B204" s="24">
        <v>2026</v>
      </c>
      <c r="C204" s="34" t="s">
        <v>62</v>
      </c>
      <c r="D204" s="27"/>
      <c r="E204" s="27"/>
      <c r="F204" s="26"/>
      <c r="G204" s="28"/>
      <c r="H204" s="28"/>
      <c r="I204" s="29"/>
      <c r="J204" s="29"/>
      <c r="K204" s="30"/>
      <c r="L204" s="31"/>
      <c r="M204" s="54"/>
      <c r="N204" s="55"/>
      <c r="O204" s="54"/>
      <c r="P204" s="54"/>
      <c r="Q204" s="54"/>
      <c r="R204" s="54"/>
      <c r="S204" s="54"/>
      <c r="T204" s="56"/>
      <c r="U204" s="32"/>
      <c r="V204" s="35"/>
      <c r="W204" s="51"/>
      <c r="X204" s="32"/>
      <c r="Y204" s="32"/>
      <c r="Z204" s="37" t="str">
        <f>+IFERROR(VLOOKUP(AA204,LISTAS!$C$2:$D$13,2,0)," ")</f>
        <v xml:space="preserve"> </v>
      </c>
      <c r="AA204" s="38" t="str">
        <f t="shared" si="64"/>
        <v/>
      </c>
      <c r="AB204" s="59"/>
      <c r="AC204" s="40" t="str">
        <f>+IFERROR(VLOOKUP(AB204,LISTAS!$A$9:$B$217,2,0)," ")</f>
        <v xml:space="preserve"> </v>
      </c>
      <c r="AD204" s="40"/>
      <c r="AE204" s="26"/>
      <c r="AF204" s="86"/>
      <c r="AG204" s="26"/>
      <c r="AH204" s="42"/>
      <c r="AI204" s="26"/>
      <c r="AJ204" s="26"/>
      <c r="AK204" s="26"/>
      <c r="AL204" s="26"/>
      <c r="AM204" s="218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52"/>
      <c r="DG204" s="223">
        <f t="shared" si="65"/>
        <v>0</v>
      </c>
      <c r="DH204" s="43">
        <f t="shared" si="66"/>
        <v>0</v>
      </c>
      <c r="DI204" s="43">
        <f t="shared" si="67"/>
        <v>0</v>
      </c>
      <c r="DJ204" s="128">
        <f t="shared" si="68"/>
        <v>0</v>
      </c>
      <c r="DK204" s="273" t="e">
        <f t="shared" si="69"/>
        <v>#DIV/0!</v>
      </c>
      <c r="DL204" s="130">
        <f t="shared" si="70"/>
        <v>0</v>
      </c>
      <c r="DM204" s="135">
        <f t="shared" si="71"/>
        <v>0</v>
      </c>
      <c r="DN204" s="130">
        <v>0</v>
      </c>
      <c r="DO204" s="43">
        <v>0</v>
      </c>
      <c r="DP204" s="43">
        <v>0</v>
      </c>
      <c r="DQ204" s="43">
        <v>0</v>
      </c>
      <c r="DR204" s="43">
        <v>0</v>
      </c>
      <c r="DS204" s="43">
        <v>0</v>
      </c>
      <c r="DT204" s="43">
        <v>0</v>
      </c>
      <c r="DU204" s="43">
        <v>0</v>
      </c>
      <c r="DV204" s="43">
        <v>0</v>
      </c>
      <c r="DW204" s="43">
        <v>0</v>
      </c>
      <c r="DX204" s="43">
        <v>0</v>
      </c>
      <c r="DY204" s="43">
        <v>0</v>
      </c>
      <c r="DZ204" s="58">
        <f t="shared" si="62"/>
        <v>0</v>
      </c>
      <c r="EA204" s="45" t="str">
        <f t="shared" si="63"/>
        <v>CORRECTO</v>
      </c>
      <c r="EB204" s="45"/>
      <c r="EC204" s="47"/>
    </row>
    <row r="205" spans="1:133" ht="19.5" hidden="1" customHeight="1" x14ac:dyDescent="0.25">
      <c r="A205" s="48">
        <v>198</v>
      </c>
      <c r="B205" s="24">
        <v>2026</v>
      </c>
      <c r="C205" s="34" t="s">
        <v>62</v>
      </c>
      <c r="D205" s="27"/>
      <c r="E205" s="27"/>
      <c r="F205" s="26"/>
      <c r="G205" s="28"/>
      <c r="H205" s="28"/>
      <c r="I205" s="29"/>
      <c r="J205" s="29"/>
      <c r="K205" s="30"/>
      <c r="L205" s="31"/>
      <c r="M205" s="54"/>
      <c r="N205" s="55"/>
      <c r="O205" s="54"/>
      <c r="P205" s="54"/>
      <c r="Q205" s="54"/>
      <c r="R205" s="54"/>
      <c r="S205" s="54"/>
      <c r="T205" s="56"/>
      <c r="U205" s="32"/>
      <c r="V205" s="35"/>
      <c r="W205" s="36"/>
      <c r="X205" s="32"/>
      <c r="Y205" s="32"/>
      <c r="Z205" s="37" t="str">
        <f>+IFERROR(VLOOKUP(AA205,LISTAS!$C$2:$D$13,2,0)," ")</f>
        <v xml:space="preserve"> </v>
      </c>
      <c r="AA205" s="38" t="str">
        <f t="shared" si="64"/>
        <v/>
      </c>
      <c r="AB205" s="59"/>
      <c r="AC205" s="40" t="str">
        <f>+IFERROR(VLOOKUP(AB205,LISTAS!$A$9:$B$217,2,0)," ")</f>
        <v xml:space="preserve"> </v>
      </c>
      <c r="AD205" s="40"/>
      <c r="AE205" s="26"/>
      <c r="AF205" s="86"/>
      <c r="AG205" s="26"/>
      <c r="AH205" s="42"/>
      <c r="AI205" s="26"/>
      <c r="AJ205" s="26"/>
      <c r="AK205" s="26"/>
      <c r="AL205" s="26"/>
      <c r="AM205" s="218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52"/>
      <c r="DG205" s="223">
        <f t="shared" si="65"/>
        <v>0</v>
      </c>
      <c r="DH205" s="43">
        <f t="shared" si="66"/>
        <v>0</v>
      </c>
      <c r="DI205" s="43">
        <f t="shared" si="67"/>
        <v>0</v>
      </c>
      <c r="DJ205" s="128">
        <f t="shared" si="68"/>
        <v>0</v>
      </c>
      <c r="DK205" s="273" t="e">
        <f t="shared" si="69"/>
        <v>#DIV/0!</v>
      </c>
      <c r="DL205" s="130">
        <f t="shared" si="70"/>
        <v>0</v>
      </c>
      <c r="DM205" s="135">
        <f t="shared" si="71"/>
        <v>0</v>
      </c>
      <c r="DN205" s="130">
        <v>0</v>
      </c>
      <c r="DO205" s="43">
        <v>0</v>
      </c>
      <c r="DP205" s="43">
        <v>0</v>
      </c>
      <c r="DQ205" s="43">
        <v>0</v>
      </c>
      <c r="DR205" s="43">
        <v>0</v>
      </c>
      <c r="DS205" s="43">
        <v>0</v>
      </c>
      <c r="DT205" s="43">
        <v>0</v>
      </c>
      <c r="DU205" s="43">
        <v>0</v>
      </c>
      <c r="DV205" s="43">
        <v>0</v>
      </c>
      <c r="DW205" s="43">
        <v>0</v>
      </c>
      <c r="DX205" s="43">
        <v>0</v>
      </c>
      <c r="DY205" s="43">
        <v>0</v>
      </c>
      <c r="DZ205" s="58">
        <f t="shared" si="62"/>
        <v>0</v>
      </c>
      <c r="EA205" s="45" t="str">
        <f t="shared" si="63"/>
        <v>CORRECTO</v>
      </c>
      <c r="EB205" s="45"/>
      <c r="EC205" s="47"/>
    </row>
    <row r="206" spans="1:133" ht="19.5" hidden="1" customHeight="1" x14ac:dyDescent="0.25">
      <c r="A206" s="24">
        <v>199</v>
      </c>
      <c r="B206" s="24">
        <v>2026</v>
      </c>
      <c r="C206" s="34" t="s">
        <v>62</v>
      </c>
      <c r="D206" s="28"/>
      <c r="E206" s="115"/>
      <c r="F206" s="26"/>
      <c r="G206" s="28"/>
      <c r="H206" s="28"/>
      <c r="I206" s="29"/>
      <c r="J206" s="29"/>
      <c r="K206" s="30"/>
      <c r="L206" s="31"/>
      <c r="M206" s="54"/>
      <c r="N206" s="55"/>
      <c r="O206" s="54"/>
      <c r="P206" s="54"/>
      <c r="Q206" s="54"/>
      <c r="R206" s="54"/>
      <c r="S206" s="54"/>
      <c r="T206" s="56"/>
      <c r="U206" s="32"/>
      <c r="V206" s="35"/>
      <c r="W206" s="51"/>
      <c r="X206" s="32"/>
      <c r="Y206" s="32"/>
      <c r="Z206" s="37" t="str">
        <f>+IFERROR(VLOOKUP(AA206,LISTAS!$C$2:$D$13,2,0)," ")</f>
        <v xml:space="preserve"> </v>
      </c>
      <c r="AA206" s="38" t="str">
        <f t="shared" si="64"/>
        <v/>
      </c>
      <c r="AB206" s="48"/>
      <c r="AC206" s="40" t="str">
        <f>+IFERROR(VLOOKUP(AB206,LISTAS!$A$9:$B$217,2,0)," ")</f>
        <v xml:space="preserve"> </v>
      </c>
      <c r="AD206" s="26"/>
      <c r="AE206" s="26"/>
      <c r="AF206" s="106"/>
      <c r="AG206" s="26"/>
      <c r="AH206" s="78"/>
      <c r="AI206" s="26"/>
      <c r="AJ206" s="26"/>
      <c r="AK206" s="26"/>
      <c r="AL206" s="26"/>
      <c r="AM206" s="218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52"/>
      <c r="DG206" s="223">
        <f t="shared" si="65"/>
        <v>0</v>
      </c>
      <c r="DH206" s="43">
        <f t="shared" si="66"/>
        <v>0</v>
      </c>
      <c r="DI206" s="43">
        <f t="shared" si="67"/>
        <v>0</v>
      </c>
      <c r="DJ206" s="128">
        <f t="shared" si="68"/>
        <v>0</v>
      </c>
      <c r="DK206" s="273" t="e">
        <f t="shared" si="69"/>
        <v>#DIV/0!</v>
      </c>
      <c r="DL206" s="130">
        <f t="shared" si="70"/>
        <v>0</v>
      </c>
      <c r="DM206" s="135">
        <f t="shared" si="71"/>
        <v>0</v>
      </c>
      <c r="DN206" s="130">
        <v>0</v>
      </c>
      <c r="DO206" s="43">
        <v>0</v>
      </c>
      <c r="DP206" s="43">
        <v>0</v>
      </c>
      <c r="DQ206" s="43">
        <v>0</v>
      </c>
      <c r="DR206" s="43">
        <v>0</v>
      </c>
      <c r="DS206" s="43">
        <v>0</v>
      </c>
      <c r="DT206" s="43">
        <v>0</v>
      </c>
      <c r="DU206" s="43">
        <v>0</v>
      </c>
      <c r="DV206" s="43">
        <v>0</v>
      </c>
      <c r="DW206" s="43">
        <v>0</v>
      </c>
      <c r="DX206" s="43">
        <v>0</v>
      </c>
      <c r="DY206" s="43">
        <v>0</v>
      </c>
      <c r="DZ206" s="58">
        <f t="shared" si="62"/>
        <v>0</v>
      </c>
      <c r="EA206" s="45" t="str">
        <f t="shared" si="63"/>
        <v>CORRECTO</v>
      </c>
      <c r="EB206" s="45"/>
      <c r="EC206" s="47"/>
    </row>
    <row r="207" spans="1:133" ht="19.5" hidden="1" customHeight="1" x14ac:dyDescent="0.25">
      <c r="A207" s="48">
        <v>200</v>
      </c>
      <c r="B207" s="24">
        <v>2026</v>
      </c>
      <c r="C207" s="34" t="s">
        <v>62</v>
      </c>
      <c r="D207" s="28"/>
      <c r="E207" s="115"/>
      <c r="F207" s="26"/>
      <c r="G207" s="28"/>
      <c r="H207" s="28"/>
      <c r="I207" s="29"/>
      <c r="J207" s="29"/>
      <c r="K207" s="30"/>
      <c r="L207" s="31"/>
      <c r="M207" s="32"/>
      <c r="N207" s="33"/>
      <c r="O207" s="32"/>
      <c r="P207" s="32"/>
      <c r="Q207" s="32"/>
      <c r="R207" s="32"/>
      <c r="S207" s="32"/>
      <c r="T207" s="34"/>
      <c r="U207" s="32"/>
      <c r="V207" s="35"/>
      <c r="W207" s="51"/>
      <c r="X207" s="32"/>
      <c r="Y207" s="32"/>
      <c r="Z207" s="37" t="str">
        <f>+IFERROR(VLOOKUP(AA207,LISTAS!$C$2:$D$13,2,0)," ")</f>
        <v xml:space="preserve"> </v>
      </c>
      <c r="AA207" s="38" t="str">
        <f t="shared" si="64"/>
        <v/>
      </c>
      <c r="AB207" s="48"/>
      <c r="AC207" s="40" t="str">
        <f>+IFERROR(VLOOKUP(AB207,LISTAS!$A$9:$B$217,2,0)," ")</f>
        <v xml:space="preserve"> </v>
      </c>
      <c r="AD207" s="26"/>
      <c r="AE207" s="26"/>
      <c r="AF207" s="106"/>
      <c r="AG207" s="26"/>
      <c r="AH207" s="78"/>
      <c r="AI207" s="26"/>
      <c r="AJ207" s="26"/>
      <c r="AK207" s="26"/>
      <c r="AL207" s="26"/>
      <c r="AM207" s="218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52"/>
      <c r="DG207" s="223">
        <f t="shared" si="65"/>
        <v>0</v>
      </c>
      <c r="DH207" s="43">
        <f t="shared" si="66"/>
        <v>0</v>
      </c>
      <c r="DI207" s="43">
        <f t="shared" si="67"/>
        <v>0</v>
      </c>
      <c r="DJ207" s="128">
        <f t="shared" si="68"/>
        <v>0</v>
      </c>
      <c r="DK207" s="273" t="e">
        <f t="shared" si="69"/>
        <v>#DIV/0!</v>
      </c>
      <c r="DL207" s="130">
        <f t="shared" si="70"/>
        <v>0</v>
      </c>
      <c r="DM207" s="135">
        <f t="shared" si="71"/>
        <v>0</v>
      </c>
      <c r="DN207" s="130">
        <v>0</v>
      </c>
      <c r="DO207" s="43">
        <v>0</v>
      </c>
      <c r="DP207" s="43">
        <v>0</v>
      </c>
      <c r="DQ207" s="43">
        <v>0</v>
      </c>
      <c r="DR207" s="43">
        <v>0</v>
      </c>
      <c r="DS207" s="43">
        <v>0</v>
      </c>
      <c r="DT207" s="43">
        <v>0</v>
      </c>
      <c r="DU207" s="43">
        <v>0</v>
      </c>
      <c r="DV207" s="43">
        <v>0</v>
      </c>
      <c r="DW207" s="43">
        <v>0</v>
      </c>
      <c r="DX207" s="43">
        <v>0</v>
      </c>
      <c r="DY207" s="43">
        <v>0</v>
      </c>
      <c r="DZ207" s="58">
        <f t="shared" si="62"/>
        <v>0</v>
      </c>
      <c r="EA207" s="45" t="str">
        <f t="shared" si="63"/>
        <v>CORRECTO</v>
      </c>
      <c r="EB207" s="45"/>
      <c r="EC207" s="47"/>
    </row>
    <row r="208" spans="1:133" ht="19.5" hidden="1" customHeight="1" x14ac:dyDescent="0.25">
      <c r="A208" s="48">
        <v>201</v>
      </c>
      <c r="B208" s="24">
        <v>2026</v>
      </c>
      <c r="C208" s="34" t="s">
        <v>62</v>
      </c>
      <c r="D208" s="28"/>
      <c r="E208" s="115"/>
      <c r="F208" s="26"/>
      <c r="G208" s="28"/>
      <c r="H208" s="28"/>
      <c r="I208" s="29"/>
      <c r="J208" s="29"/>
      <c r="K208" s="30"/>
      <c r="L208" s="31"/>
      <c r="M208" s="32"/>
      <c r="N208" s="33"/>
      <c r="O208" s="32"/>
      <c r="P208" s="32"/>
      <c r="Q208" s="32"/>
      <c r="R208" s="32"/>
      <c r="S208" s="32"/>
      <c r="T208" s="56"/>
      <c r="U208" s="32"/>
      <c r="V208" s="35"/>
      <c r="W208" s="51"/>
      <c r="X208" s="32"/>
      <c r="Y208" s="32"/>
      <c r="Z208" s="37" t="str">
        <f>+IFERROR(VLOOKUP(AA208,LISTAS!$C$2:$D$13,2,0)," ")</f>
        <v xml:space="preserve"> </v>
      </c>
      <c r="AA208" s="38" t="str">
        <f t="shared" si="64"/>
        <v/>
      </c>
      <c r="AB208" s="48"/>
      <c r="AC208" s="40" t="str">
        <f>+IFERROR(VLOOKUP(AB208,LISTAS!$A$9:$B$217,2,0)," ")</f>
        <v xml:space="preserve"> </v>
      </c>
      <c r="AD208" s="26"/>
      <c r="AE208" s="26"/>
      <c r="AF208" s="106"/>
      <c r="AG208" s="26"/>
      <c r="AH208" s="78"/>
      <c r="AI208" s="26"/>
      <c r="AJ208" s="26"/>
      <c r="AK208" s="26"/>
      <c r="AL208" s="26"/>
      <c r="AM208" s="218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52"/>
      <c r="DG208" s="223">
        <f t="shared" si="65"/>
        <v>0</v>
      </c>
      <c r="DH208" s="43">
        <f t="shared" si="66"/>
        <v>0</v>
      </c>
      <c r="DI208" s="43">
        <f t="shared" si="67"/>
        <v>0</v>
      </c>
      <c r="DJ208" s="128">
        <f t="shared" si="68"/>
        <v>0</v>
      </c>
      <c r="DK208" s="273" t="e">
        <f t="shared" si="69"/>
        <v>#DIV/0!</v>
      </c>
      <c r="DL208" s="130">
        <f t="shared" si="70"/>
        <v>0</v>
      </c>
      <c r="DM208" s="135">
        <f t="shared" si="71"/>
        <v>0</v>
      </c>
      <c r="DN208" s="130">
        <v>0</v>
      </c>
      <c r="DO208" s="43">
        <v>0</v>
      </c>
      <c r="DP208" s="43">
        <v>0</v>
      </c>
      <c r="DQ208" s="43">
        <v>0</v>
      </c>
      <c r="DR208" s="43">
        <v>0</v>
      </c>
      <c r="DS208" s="43">
        <v>0</v>
      </c>
      <c r="DT208" s="43">
        <v>0</v>
      </c>
      <c r="DU208" s="43">
        <v>0</v>
      </c>
      <c r="DV208" s="43">
        <v>0</v>
      </c>
      <c r="DW208" s="43">
        <v>0</v>
      </c>
      <c r="DX208" s="43">
        <v>0</v>
      </c>
      <c r="DY208" s="43">
        <v>0</v>
      </c>
      <c r="DZ208" s="58">
        <f t="shared" si="62"/>
        <v>0</v>
      </c>
      <c r="EA208" s="45" t="str">
        <f t="shared" si="63"/>
        <v>CORRECTO</v>
      </c>
      <c r="EB208" s="45"/>
      <c r="EC208" s="47"/>
    </row>
    <row r="209" spans="1:133" ht="19.5" hidden="1" customHeight="1" x14ac:dyDescent="0.25">
      <c r="A209" s="24">
        <v>202</v>
      </c>
      <c r="B209" s="24">
        <v>2026</v>
      </c>
      <c r="C209" s="34" t="s">
        <v>62</v>
      </c>
      <c r="D209" s="28"/>
      <c r="E209" s="115"/>
      <c r="F209" s="26"/>
      <c r="G209" s="28"/>
      <c r="H209" s="28"/>
      <c r="I209" s="29"/>
      <c r="J209" s="29"/>
      <c r="K209" s="30"/>
      <c r="L209" s="31"/>
      <c r="M209" s="32"/>
      <c r="N209" s="33"/>
      <c r="O209" s="32"/>
      <c r="P209" s="32"/>
      <c r="Q209" s="32"/>
      <c r="R209" s="32"/>
      <c r="S209" s="32"/>
      <c r="T209" s="56"/>
      <c r="U209" s="32"/>
      <c r="V209" s="35"/>
      <c r="W209" s="51"/>
      <c r="X209" s="32"/>
      <c r="Y209" s="32"/>
      <c r="Z209" s="37" t="str">
        <f>+IFERROR(VLOOKUP(AA209,LISTAS!$C$2:$D$13,2,0)," ")</f>
        <v xml:space="preserve"> </v>
      </c>
      <c r="AA209" s="38" t="str">
        <f t="shared" si="64"/>
        <v/>
      </c>
      <c r="AB209" s="48"/>
      <c r="AC209" s="40" t="str">
        <f>+IFERROR(VLOOKUP(AB209,LISTAS!$A$9:$B$217,2,0)," ")</f>
        <v xml:space="preserve"> </v>
      </c>
      <c r="AD209" s="26"/>
      <c r="AE209" s="26"/>
      <c r="AF209" s="106"/>
      <c r="AG209" s="26"/>
      <c r="AH209" s="78"/>
      <c r="AI209" s="26"/>
      <c r="AJ209" s="26"/>
      <c r="AK209" s="26"/>
      <c r="AL209" s="26"/>
      <c r="AM209" s="218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52"/>
      <c r="DG209" s="223">
        <f t="shared" si="65"/>
        <v>0</v>
      </c>
      <c r="DH209" s="43">
        <f t="shared" si="66"/>
        <v>0</v>
      </c>
      <c r="DI209" s="43">
        <f t="shared" si="67"/>
        <v>0</v>
      </c>
      <c r="DJ209" s="128">
        <f t="shared" si="68"/>
        <v>0</v>
      </c>
      <c r="DK209" s="273" t="e">
        <f t="shared" si="69"/>
        <v>#DIV/0!</v>
      </c>
      <c r="DL209" s="130">
        <f t="shared" si="70"/>
        <v>0</v>
      </c>
      <c r="DM209" s="135">
        <f t="shared" si="71"/>
        <v>0</v>
      </c>
      <c r="DN209" s="130">
        <v>0</v>
      </c>
      <c r="DO209" s="43">
        <v>0</v>
      </c>
      <c r="DP209" s="43">
        <v>0</v>
      </c>
      <c r="DQ209" s="43">
        <v>0</v>
      </c>
      <c r="DR209" s="43">
        <v>0</v>
      </c>
      <c r="DS209" s="43">
        <v>0</v>
      </c>
      <c r="DT209" s="43">
        <v>0</v>
      </c>
      <c r="DU209" s="43">
        <v>0</v>
      </c>
      <c r="DV209" s="43">
        <v>0</v>
      </c>
      <c r="DW209" s="43">
        <v>0</v>
      </c>
      <c r="DX209" s="43">
        <v>0</v>
      </c>
      <c r="DY209" s="43">
        <v>0</v>
      </c>
      <c r="DZ209" s="58">
        <f t="shared" si="62"/>
        <v>0</v>
      </c>
      <c r="EA209" s="45" t="str">
        <f t="shared" si="63"/>
        <v>CORRECTO</v>
      </c>
      <c r="EB209" s="45"/>
      <c r="EC209" s="47"/>
    </row>
    <row r="210" spans="1:133" ht="19.5" hidden="1" customHeight="1" x14ac:dyDescent="0.25">
      <c r="A210" s="48">
        <v>203</v>
      </c>
      <c r="B210" s="24">
        <v>2026</v>
      </c>
      <c r="C210" s="34" t="s">
        <v>62</v>
      </c>
      <c r="D210" s="28"/>
      <c r="E210" s="115"/>
      <c r="F210" s="26"/>
      <c r="G210" s="28"/>
      <c r="H210" s="28"/>
      <c r="I210" s="29"/>
      <c r="J210" s="29"/>
      <c r="K210" s="30"/>
      <c r="L210" s="31"/>
      <c r="M210" s="32"/>
      <c r="N210" s="33"/>
      <c r="O210" s="32"/>
      <c r="P210" s="32"/>
      <c r="Q210" s="32"/>
      <c r="R210" s="32"/>
      <c r="S210" s="32"/>
      <c r="T210" s="34"/>
      <c r="U210" s="32"/>
      <c r="V210" s="35"/>
      <c r="W210" s="51"/>
      <c r="X210" s="32"/>
      <c r="Y210" s="32"/>
      <c r="Z210" s="37" t="str">
        <f>+IFERROR(VLOOKUP(AA210,LISTAS!$C$2:$D$13,2,0)," ")</f>
        <v xml:space="preserve"> </v>
      </c>
      <c r="AA210" s="38" t="str">
        <f t="shared" si="64"/>
        <v/>
      </c>
      <c r="AB210" s="48"/>
      <c r="AC210" s="40" t="str">
        <f>+IFERROR(VLOOKUP(AB210,LISTAS!$A$9:$B$217,2,0)," ")</f>
        <v xml:space="preserve"> </v>
      </c>
      <c r="AD210" s="26"/>
      <c r="AE210" s="26"/>
      <c r="AF210" s="106"/>
      <c r="AG210" s="26"/>
      <c r="AH210" s="78"/>
      <c r="AI210" s="26"/>
      <c r="AJ210" s="26"/>
      <c r="AK210" s="26"/>
      <c r="AL210" s="26"/>
      <c r="AM210" s="218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52"/>
      <c r="DG210" s="223">
        <f t="shared" si="65"/>
        <v>0</v>
      </c>
      <c r="DH210" s="43">
        <f t="shared" si="66"/>
        <v>0</v>
      </c>
      <c r="DI210" s="43">
        <f t="shared" si="67"/>
        <v>0</v>
      </c>
      <c r="DJ210" s="128">
        <f t="shared" si="68"/>
        <v>0</v>
      </c>
      <c r="DK210" s="273" t="e">
        <f t="shared" si="69"/>
        <v>#DIV/0!</v>
      </c>
      <c r="DL210" s="130">
        <f t="shared" si="70"/>
        <v>0</v>
      </c>
      <c r="DM210" s="135">
        <f t="shared" si="71"/>
        <v>0</v>
      </c>
      <c r="DN210" s="130">
        <v>0</v>
      </c>
      <c r="DO210" s="43">
        <v>0</v>
      </c>
      <c r="DP210" s="43">
        <v>0</v>
      </c>
      <c r="DQ210" s="43">
        <v>0</v>
      </c>
      <c r="DR210" s="43">
        <v>0</v>
      </c>
      <c r="DS210" s="43">
        <v>0</v>
      </c>
      <c r="DT210" s="43">
        <v>0</v>
      </c>
      <c r="DU210" s="43">
        <v>0</v>
      </c>
      <c r="DV210" s="43">
        <v>0</v>
      </c>
      <c r="DW210" s="43">
        <v>0</v>
      </c>
      <c r="DX210" s="43">
        <v>0</v>
      </c>
      <c r="DY210" s="43">
        <v>0</v>
      </c>
      <c r="DZ210" s="58">
        <f t="shared" si="62"/>
        <v>0</v>
      </c>
      <c r="EA210" s="45" t="str">
        <f t="shared" si="63"/>
        <v>CORRECTO</v>
      </c>
      <c r="EB210" s="45"/>
      <c r="EC210" s="47"/>
    </row>
    <row r="211" spans="1:133" ht="19.5" hidden="1" customHeight="1" x14ac:dyDescent="0.25">
      <c r="A211" s="48">
        <v>204</v>
      </c>
      <c r="B211" s="24">
        <v>2026</v>
      </c>
      <c r="C211" s="34" t="s">
        <v>62</v>
      </c>
      <c r="D211" s="26"/>
      <c r="E211" s="26"/>
      <c r="F211" s="26"/>
      <c r="G211" s="28"/>
      <c r="H211" s="28"/>
      <c r="I211" s="29"/>
      <c r="J211" s="29"/>
      <c r="K211" s="30"/>
      <c r="L211" s="31"/>
      <c r="M211" s="116"/>
      <c r="N211" s="55"/>
      <c r="O211" s="54"/>
      <c r="P211" s="54"/>
      <c r="Q211" s="54"/>
      <c r="R211" s="54"/>
      <c r="S211" s="116"/>
      <c r="T211" s="117"/>
      <c r="U211" s="32"/>
      <c r="V211" s="35"/>
      <c r="W211" s="36"/>
      <c r="X211" s="32"/>
      <c r="Y211" s="32"/>
      <c r="Z211" s="37" t="str">
        <f>+IFERROR(VLOOKUP(AA211,LISTAS!$C$2:$D$13,2,0)," ")</f>
        <v xml:space="preserve"> </v>
      </c>
      <c r="AA211" s="38" t="str">
        <f t="shared" si="64"/>
        <v/>
      </c>
      <c r="AB211" s="59"/>
      <c r="AC211" s="40" t="str">
        <f>+IFERROR(VLOOKUP(AB211,LISTAS!$A$9:$B$217,2,0)," ")</f>
        <v xml:space="preserve"> </v>
      </c>
      <c r="AD211" s="26"/>
      <c r="AE211" s="26"/>
      <c r="AF211" s="106"/>
      <c r="AG211" s="26"/>
      <c r="AH211" s="78"/>
      <c r="AI211" s="26"/>
      <c r="AJ211" s="26"/>
      <c r="AK211" s="26"/>
      <c r="AL211" s="26"/>
      <c r="AM211" s="218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52"/>
      <c r="DG211" s="223">
        <f t="shared" si="65"/>
        <v>0</v>
      </c>
      <c r="DH211" s="43">
        <f t="shared" si="66"/>
        <v>0</v>
      </c>
      <c r="DI211" s="43">
        <f t="shared" si="67"/>
        <v>0</v>
      </c>
      <c r="DJ211" s="128">
        <f t="shared" si="68"/>
        <v>0</v>
      </c>
      <c r="DK211" s="273" t="e">
        <f t="shared" si="69"/>
        <v>#DIV/0!</v>
      </c>
      <c r="DL211" s="130">
        <f t="shared" si="70"/>
        <v>0</v>
      </c>
      <c r="DM211" s="135">
        <f t="shared" si="71"/>
        <v>0</v>
      </c>
      <c r="DN211" s="130">
        <v>0</v>
      </c>
      <c r="DO211" s="43">
        <v>0</v>
      </c>
      <c r="DP211" s="43">
        <v>0</v>
      </c>
      <c r="DQ211" s="43">
        <v>0</v>
      </c>
      <c r="DR211" s="43">
        <v>0</v>
      </c>
      <c r="DS211" s="43">
        <v>0</v>
      </c>
      <c r="DT211" s="43">
        <v>0</v>
      </c>
      <c r="DU211" s="43">
        <v>0</v>
      </c>
      <c r="DV211" s="43">
        <v>0</v>
      </c>
      <c r="DW211" s="43">
        <v>0</v>
      </c>
      <c r="DX211" s="43">
        <v>0</v>
      </c>
      <c r="DY211" s="43">
        <v>0</v>
      </c>
      <c r="DZ211" s="58">
        <f t="shared" si="62"/>
        <v>0</v>
      </c>
      <c r="EA211" s="45" t="str">
        <f t="shared" si="63"/>
        <v>CORRECTO</v>
      </c>
      <c r="EB211" s="45"/>
      <c r="EC211" s="47"/>
    </row>
    <row r="212" spans="1:133" ht="19.5" hidden="1" customHeight="1" x14ac:dyDescent="0.25">
      <c r="A212" s="24">
        <v>205</v>
      </c>
      <c r="B212" s="24">
        <v>2026</v>
      </c>
      <c r="C212" s="34" t="s">
        <v>62</v>
      </c>
      <c r="D212" s="26"/>
      <c r="E212" s="26"/>
      <c r="F212" s="26"/>
      <c r="G212" s="28"/>
      <c r="H212" s="28"/>
      <c r="I212" s="29"/>
      <c r="J212" s="29"/>
      <c r="K212" s="30"/>
      <c r="L212" s="31"/>
      <c r="M212" s="116"/>
      <c r="N212" s="55"/>
      <c r="O212" s="54"/>
      <c r="P212" s="54"/>
      <c r="Q212" s="54"/>
      <c r="R212" s="54"/>
      <c r="S212" s="116"/>
      <c r="T212" s="117"/>
      <c r="U212" s="32"/>
      <c r="V212" s="35"/>
      <c r="W212" s="36"/>
      <c r="X212" s="32"/>
      <c r="Y212" s="32"/>
      <c r="Z212" s="37" t="str">
        <f>+IFERROR(VLOOKUP(AA212,LISTAS!$C$2:$D$13,2,0)," ")</f>
        <v xml:space="preserve"> </v>
      </c>
      <c r="AA212" s="38" t="str">
        <f t="shared" si="64"/>
        <v/>
      </c>
      <c r="AB212" s="59"/>
      <c r="AC212" s="40" t="str">
        <f>+IFERROR(VLOOKUP(AB212,LISTAS!$A$9:$B$217,2,0)," ")</f>
        <v xml:space="preserve"> </v>
      </c>
      <c r="AD212" s="26"/>
      <c r="AE212" s="26"/>
      <c r="AF212" s="106"/>
      <c r="AG212" s="26"/>
      <c r="AH212" s="78"/>
      <c r="AI212" s="26"/>
      <c r="AJ212" s="26"/>
      <c r="AK212" s="26"/>
      <c r="AL212" s="26"/>
      <c r="AM212" s="218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52"/>
      <c r="DG212" s="223">
        <f t="shared" si="65"/>
        <v>0</v>
      </c>
      <c r="DH212" s="43">
        <f t="shared" si="66"/>
        <v>0</v>
      </c>
      <c r="DI212" s="43">
        <f t="shared" si="67"/>
        <v>0</v>
      </c>
      <c r="DJ212" s="128">
        <f t="shared" si="68"/>
        <v>0</v>
      </c>
      <c r="DK212" s="273" t="e">
        <f t="shared" si="69"/>
        <v>#DIV/0!</v>
      </c>
      <c r="DL212" s="130">
        <f t="shared" si="70"/>
        <v>0</v>
      </c>
      <c r="DM212" s="135">
        <f t="shared" si="71"/>
        <v>0</v>
      </c>
      <c r="DN212" s="130">
        <v>0</v>
      </c>
      <c r="DO212" s="43">
        <v>0</v>
      </c>
      <c r="DP212" s="43">
        <v>0</v>
      </c>
      <c r="DQ212" s="43">
        <v>0</v>
      </c>
      <c r="DR212" s="43">
        <v>0</v>
      </c>
      <c r="DS212" s="43">
        <v>0</v>
      </c>
      <c r="DT212" s="43">
        <v>0</v>
      </c>
      <c r="DU212" s="43">
        <v>0</v>
      </c>
      <c r="DV212" s="43">
        <v>0</v>
      </c>
      <c r="DW212" s="43">
        <v>0</v>
      </c>
      <c r="DX212" s="43">
        <v>0</v>
      </c>
      <c r="DY212" s="43">
        <v>0</v>
      </c>
      <c r="DZ212" s="58">
        <f t="shared" si="62"/>
        <v>0</v>
      </c>
      <c r="EA212" s="45" t="str">
        <f t="shared" si="63"/>
        <v>CORRECTO</v>
      </c>
      <c r="EB212" s="45"/>
      <c r="EC212" s="47"/>
    </row>
    <row r="213" spans="1:133" ht="19.5" hidden="1" customHeight="1" x14ac:dyDescent="0.25">
      <c r="A213" s="48">
        <v>206</v>
      </c>
      <c r="B213" s="24">
        <v>2026</v>
      </c>
      <c r="C213" s="34" t="s">
        <v>62</v>
      </c>
      <c r="D213" s="28"/>
      <c r="E213" s="25"/>
      <c r="F213" s="27"/>
      <c r="G213" s="28"/>
      <c r="H213" s="28"/>
      <c r="I213" s="29"/>
      <c r="J213" s="29"/>
      <c r="K213" s="30"/>
      <c r="L213" s="31"/>
      <c r="M213" s="116"/>
      <c r="N213" s="55"/>
      <c r="O213" s="54"/>
      <c r="P213" s="54"/>
      <c r="Q213" s="54"/>
      <c r="R213" s="54"/>
      <c r="S213" s="116"/>
      <c r="T213" s="117"/>
      <c r="U213" s="32"/>
      <c r="V213" s="35"/>
      <c r="W213" s="36"/>
      <c r="X213" s="32"/>
      <c r="Y213" s="32"/>
      <c r="Z213" s="37" t="str">
        <f>+IFERROR(VLOOKUP(AA213,LISTAS!$C$2:$D$13,2,0)," ")</f>
        <v xml:space="preserve"> </v>
      </c>
      <c r="AA213" s="38" t="str">
        <f t="shared" si="64"/>
        <v/>
      </c>
      <c r="AB213" s="48"/>
      <c r="AC213" s="40" t="str">
        <f>+IFERROR(VLOOKUP(AB213,LISTAS!$A$9:$B$217,2,0)," ")</f>
        <v xml:space="preserve"> </v>
      </c>
      <c r="AD213" s="26"/>
      <c r="AE213" s="26"/>
      <c r="AF213" s="106"/>
      <c r="AG213" s="26"/>
      <c r="AH213" s="78"/>
      <c r="AI213" s="26"/>
      <c r="AJ213" s="26"/>
      <c r="AK213" s="26"/>
      <c r="AL213" s="26"/>
      <c r="AM213" s="218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52"/>
      <c r="DG213" s="223">
        <f t="shared" si="65"/>
        <v>0</v>
      </c>
      <c r="DH213" s="43">
        <f t="shared" si="66"/>
        <v>0</v>
      </c>
      <c r="DI213" s="43">
        <f t="shared" si="67"/>
        <v>0</v>
      </c>
      <c r="DJ213" s="128">
        <f t="shared" si="68"/>
        <v>0</v>
      </c>
      <c r="DK213" s="273" t="e">
        <f t="shared" si="69"/>
        <v>#DIV/0!</v>
      </c>
      <c r="DL213" s="130">
        <f t="shared" si="70"/>
        <v>0</v>
      </c>
      <c r="DM213" s="135">
        <f t="shared" si="71"/>
        <v>0</v>
      </c>
      <c r="DN213" s="130">
        <v>0</v>
      </c>
      <c r="DO213" s="43">
        <v>0</v>
      </c>
      <c r="DP213" s="43">
        <v>0</v>
      </c>
      <c r="DQ213" s="43">
        <v>0</v>
      </c>
      <c r="DR213" s="43">
        <v>0</v>
      </c>
      <c r="DS213" s="43">
        <v>0</v>
      </c>
      <c r="DT213" s="43">
        <v>0</v>
      </c>
      <c r="DU213" s="43">
        <v>0</v>
      </c>
      <c r="DV213" s="43">
        <v>0</v>
      </c>
      <c r="DW213" s="43">
        <v>0</v>
      </c>
      <c r="DX213" s="43">
        <v>0</v>
      </c>
      <c r="DY213" s="43">
        <v>0</v>
      </c>
      <c r="DZ213" s="58">
        <f t="shared" si="62"/>
        <v>0</v>
      </c>
      <c r="EA213" s="45" t="str">
        <f t="shared" si="63"/>
        <v>CORRECTO</v>
      </c>
      <c r="EB213" s="45"/>
      <c r="EC213" s="47"/>
    </row>
    <row r="214" spans="1:133" ht="19.5" hidden="1" customHeight="1" x14ac:dyDescent="0.25">
      <c r="A214" s="48">
        <v>207</v>
      </c>
      <c r="B214" s="24">
        <v>2026</v>
      </c>
      <c r="C214" s="34" t="s">
        <v>62</v>
      </c>
      <c r="D214" s="28"/>
      <c r="E214" s="115"/>
      <c r="F214" s="52"/>
      <c r="G214" s="28"/>
      <c r="H214" s="28"/>
      <c r="I214" s="28"/>
      <c r="J214" s="29"/>
      <c r="K214" s="30"/>
      <c r="L214" s="31"/>
      <c r="M214" s="54"/>
      <c r="N214" s="55"/>
      <c r="O214" s="54"/>
      <c r="P214" s="54"/>
      <c r="Q214" s="54"/>
      <c r="R214" s="54"/>
      <c r="S214" s="54"/>
      <c r="T214" s="56"/>
      <c r="U214" s="32"/>
      <c r="V214" s="35"/>
      <c r="W214" s="57"/>
      <c r="X214" s="32"/>
      <c r="Y214" s="32"/>
      <c r="Z214" s="37" t="str">
        <f>+IFERROR(VLOOKUP(AA214,LISTAS!$C$2:$D$13,2,0)," ")</f>
        <v xml:space="preserve"> </v>
      </c>
      <c r="AA214" s="38" t="str">
        <f t="shared" si="64"/>
        <v/>
      </c>
      <c r="AB214" s="48"/>
      <c r="AC214" s="40" t="str">
        <f>+IFERROR(VLOOKUP(AB214,LISTAS!$A$9:$B$217,2,0)," ")</f>
        <v xml:space="preserve"> </v>
      </c>
      <c r="AD214" s="26"/>
      <c r="AE214" s="26"/>
      <c r="AF214" s="106"/>
      <c r="AG214" s="26"/>
      <c r="AH214" s="78"/>
      <c r="AI214" s="26"/>
      <c r="AJ214" s="26"/>
      <c r="AK214" s="26"/>
      <c r="AL214" s="26"/>
      <c r="AM214" s="218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52"/>
      <c r="DG214" s="223">
        <f t="shared" si="65"/>
        <v>0</v>
      </c>
      <c r="DH214" s="43">
        <f t="shared" si="66"/>
        <v>0</v>
      </c>
      <c r="DI214" s="43">
        <f t="shared" si="67"/>
        <v>0</v>
      </c>
      <c r="DJ214" s="128">
        <f t="shared" si="68"/>
        <v>0</v>
      </c>
      <c r="DK214" s="273" t="e">
        <f t="shared" si="69"/>
        <v>#DIV/0!</v>
      </c>
      <c r="DL214" s="130">
        <f t="shared" si="70"/>
        <v>0</v>
      </c>
      <c r="DM214" s="135">
        <f t="shared" si="71"/>
        <v>0</v>
      </c>
      <c r="DN214" s="130">
        <v>0</v>
      </c>
      <c r="DO214" s="43">
        <v>0</v>
      </c>
      <c r="DP214" s="43">
        <v>0</v>
      </c>
      <c r="DQ214" s="43">
        <v>0</v>
      </c>
      <c r="DR214" s="43">
        <v>0</v>
      </c>
      <c r="DS214" s="43">
        <v>0</v>
      </c>
      <c r="DT214" s="43">
        <v>0</v>
      </c>
      <c r="DU214" s="43">
        <v>0</v>
      </c>
      <c r="DV214" s="43">
        <v>0</v>
      </c>
      <c r="DW214" s="43">
        <v>0</v>
      </c>
      <c r="DX214" s="43">
        <v>0</v>
      </c>
      <c r="DY214" s="43">
        <v>0</v>
      </c>
      <c r="DZ214" s="58">
        <f t="shared" si="62"/>
        <v>0</v>
      </c>
      <c r="EA214" s="45" t="str">
        <f t="shared" si="63"/>
        <v>CORRECTO</v>
      </c>
      <c r="EB214" s="45"/>
      <c r="EC214" s="47"/>
    </row>
    <row r="215" spans="1:133" ht="19.5" hidden="1" customHeight="1" x14ac:dyDescent="0.25">
      <c r="A215" s="24">
        <v>208</v>
      </c>
      <c r="B215" s="24">
        <v>2026</v>
      </c>
      <c r="C215" s="34" t="s">
        <v>62</v>
      </c>
      <c r="D215" s="28"/>
      <c r="E215" s="115"/>
      <c r="F215" s="26"/>
      <c r="G215" s="28"/>
      <c r="H215" s="28"/>
      <c r="I215" s="28"/>
      <c r="J215" s="28"/>
      <c r="K215" s="30"/>
      <c r="L215" s="48"/>
      <c r="M215" s="32"/>
      <c r="N215" s="33"/>
      <c r="O215" s="32"/>
      <c r="P215" s="32"/>
      <c r="Q215" s="32"/>
      <c r="R215" s="32"/>
      <c r="S215" s="32"/>
      <c r="T215" s="56"/>
      <c r="U215" s="32"/>
      <c r="V215" s="35"/>
      <c r="W215" s="51"/>
      <c r="X215" s="32"/>
      <c r="Y215" s="32"/>
      <c r="Z215" s="37" t="str">
        <f>+IFERROR(VLOOKUP(AA215,LISTAS!$C$2:$D$13,2,0)," ")</f>
        <v xml:space="preserve"> </v>
      </c>
      <c r="AA215" s="38" t="str">
        <f t="shared" si="64"/>
        <v/>
      </c>
      <c r="AB215" s="48"/>
      <c r="AC215" s="40" t="str">
        <f>+IFERROR(VLOOKUP(AB215,LISTAS!$A$9:$B$217,2,0)," ")</f>
        <v xml:space="preserve"> </v>
      </c>
      <c r="AD215" s="26"/>
      <c r="AE215" s="26"/>
      <c r="AF215" s="106"/>
      <c r="AG215" s="26"/>
      <c r="AH215" s="78"/>
      <c r="AI215" s="26"/>
      <c r="AJ215" s="26"/>
      <c r="AK215" s="26"/>
      <c r="AL215" s="26"/>
      <c r="AM215" s="218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52"/>
      <c r="DG215" s="223">
        <f t="shared" si="65"/>
        <v>0</v>
      </c>
      <c r="DH215" s="43">
        <f t="shared" si="66"/>
        <v>0</v>
      </c>
      <c r="DI215" s="43">
        <f t="shared" si="67"/>
        <v>0</v>
      </c>
      <c r="DJ215" s="128">
        <f t="shared" si="68"/>
        <v>0</v>
      </c>
      <c r="DK215" s="273" t="e">
        <f t="shared" si="69"/>
        <v>#DIV/0!</v>
      </c>
      <c r="DL215" s="130">
        <f t="shared" si="70"/>
        <v>0</v>
      </c>
      <c r="DM215" s="135">
        <f t="shared" si="71"/>
        <v>0</v>
      </c>
      <c r="DN215" s="130">
        <v>0</v>
      </c>
      <c r="DO215" s="43">
        <v>0</v>
      </c>
      <c r="DP215" s="43">
        <v>0</v>
      </c>
      <c r="DQ215" s="43">
        <v>0</v>
      </c>
      <c r="DR215" s="43">
        <v>0</v>
      </c>
      <c r="DS215" s="43">
        <v>0</v>
      </c>
      <c r="DT215" s="43">
        <v>0</v>
      </c>
      <c r="DU215" s="43">
        <v>0</v>
      </c>
      <c r="DV215" s="43">
        <v>0</v>
      </c>
      <c r="DW215" s="43">
        <v>0</v>
      </c>
      <c r="DX215" s="43">
        <v>0</v>
      </c>
      <c r="DY215" s="43">
        <v>0</v>
      </c>
      <c r="DZ215" s="58">
        <f t="shared" si="62"/>
        <v>0</v>
      </c>
      <c r="EA215" s="45" t="str">
        <f t="shared" si="63"/>
        <v>CORRECTO</v>
      </c>
      <c r="EB215" s="45"/>
      <c r="EC215" s="47"/>
    </row>
    <row r="216" spans="1:133" ht="19.5" hidden="1" customHeight="1" x14ac:dyDescent="0.25">
      <c r="A216" s="48">
        <v>209</v>
      </c>
      <c r="B216" s="24">
        <v>2026</v>
      </c>
      <c r="C216" s="34" t="s">
        <v>62</v>
      </c>
      <c r="D216" s="28"/>
      <c r="E216" s="115"/>
      <c r="F216" s="26"/>
      <c r="G216" s="28"/>
      <c r="H216" s="28"/>
      <c r="I216" s="28"/>
      <c r="J216" s="28"/>
      <c r="K216" s="30"/>
      <c r="L216" s="48"/>
      <c r="M216" s="32"/>
      <c r="N216" s="33"/>
      <c r="O216" s="32"/>
      <c r="P216" s="32"/>
      <c r="Q216" s="32"/>
      <c r="R216" s="32"/>
      <c r="S216" s="32"/>
      <c r="T216" s="56"/>
      <c r="U216" s="32"/>
      <c r="V216" s="35"/>
      <c r="W216" s="51"/>
      <c r="X216" s="32"/>
      <c r="Y216" s="32"/>
      <c r="Z216" s="37" t="str">
        <f>+IFERROR(VLOOKUP(AA216,LISTAS!$C$2:$D$13,2,0)," ")</f>
        <v xml:space="preserve"> </v>
      </c>
      <c r="AA216" s="38" t="str">
        <f t="shared" si="64"/>
        <v/>
      </c>
      <c r="AB216" s="48"/>
      <c r="AC216" s="40" t="str">
        <f>+IFERROR(VLOOKUP(AB216,LISTAS!$A$9:$B$217,2,0)," ")</f>
        <v xml:space="preserve"> </v>
      </c>
      <c r="AD216" s="26"/>
      <c r="AE216" s="26"/>
      <c r="AF216" s="106"/>
      <c r="AG216" s="26"/>
      <c r="AH216" s="78"/>
      <c r="AI216" s="26"/>
      <c r="AJ216" s="26"/>
      <c r="AK216" s="26"/>
      <c r="AL216" s="26"/>
      <c r="AM216" s="218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52"/>
      <c r="DG216" s="223">
        <f t="shared" si="65"/>
        <v>0</v>
      </c>
      <c r="DH216" s="43">
        <f t="shared" si="66"/>
        <v>0</v>
      </c>
      <c r="DI216" s="43">
        <f t="shared" si="67"/>
        <v>0</v>
      </c>
      <c r="DJ216" s="128">
        <f t="shared" si="68"/>
        <v>0</v>
      </c>
      <c r="DK216" s="273" t="e">
        <f t="shared" si="69"/>
        <v>#DIV/0!</v>
      </c>
      <c r="DL216" s="130">
        <f t="shared" si="70"/>
        <v>0</v>
      </c>
      <c r="DM216" s="135">
        <f t="shared" si="71"/>
        <v>0</v>
      </c>
      <c r="DN216" s="130">
        <v>0</v>
      </c>
      <c r="DO216" s="43">
        <v>0</v>
      </c>
      <c r="DP216" s="43">
        <v>0</v>
      </c>
      <c r="DQ216" s="43">
        <v>0</v>
      </c>
      <c r="DR216" s="43">
        <v>0</v>
      </c>
      <c r="DS216" s="43">
        <v>0</v>
      </c>
      <c r="DT216" s="43">
        <v>0</v>
      </c>
      <c r="DU216" s="43">
        <v>0</v>
      </c>
      <c r="DV216" s="43">
        <v>0</v>
      </c>
      <c r="DW216" s="43">
        <v>0</v>
      </c>
      <c r="DX216" s="43">
        <v>0</v>
      </c>
      <c r="DY216" s="43">
        <v>0</v>
      </c>
      <c r="DZ216" s="58">
        <f t="shared" si="62"/>
        <v>0</v>
      </c>
      <c r="EA216" s="45" t="str">
        <f t="shared" si="63"/>
        <v>CORRECTO</v>
      </c>
      <c r="EB216" s="45"/>
      <c r="EC216" s="47"/>
    </row>
    <row r="217" spans="1:133" ht="19.5" hidden="1" customHeight="1" x14ac:dyDescent="0.25">
      <c r="A217" s="48">
        <v>210</v>
      </c>
      <c r="B217" s="24">
        <v>2026</v>
      </c>
      <c r="C217" s="34" t="s">
        <v>62</v>
      </c>
      <c r="D217" s="28"/>
      <c r="E217" s="115"/>
      <c r="F217" s="26"/>
      <c r="G217" s="28"/>
      <c r="H217" s="28"/>
      <c r="I217" s="28"/>
      <c r="J217" s="28"/>
      <c r="K217" s="30"/>
      <c r="L217" s="48"/>
      <c r="M217" s="32"/>
      <c r="N217" s="33"/>
      <c r="O217" s="32"/>
      <c r="P217" s="32"/>
      <c r="Q217" s="32"/>
      <c r="R217" s="32"/>
      <c r="S217" s="32"/>
      <c r="T217" s="56"/>
      <c r="U217" s="32"/>
      <c r="V217" s="35"/>
      <c r="W217" s="51"/>
      <c r="X217" s="32"/>
      <c r="Y217" s="32"/>
      <c r="Z217" s="37" t="str">
        <f>+IFERROR(VLOOKUP(AA217,LISTAS!$C$2:$D$13,2,0)," ")</f>
        <v xml:space="preserve"> </v>
      </c>
      <c r="AA217" s="38" t="str">
        <f t="shared" si="64"/>
        <v/>
      </c>
      <c r="AB217" s="48"/>
      <c r="AC217" s="40" t="str">
        <f>+IFERROR(VLOOKUP(AB217,LISTAS!$A$9:$B$217,2,0)," ")</f>
        <v xml:space="preserve"> </v>
      </c>
      <c r="AD217" s="26"/>
      <c r="AE217" s="26"/>
      <c r="AF217" s="106"/>
      <c r="AG217" s="26"/>
      <c r="AH217" s="78"/>
      <c r="AI217" s="26"/>
      <c r="AJ217" s="26"/>
      <c r="AK217" s="26"/>
      <c r="AL217" s="26"/>
      <c r="AM217" s="218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52"/>
      <c r="DG217" s="223">
        <f t="shared" si="65"/>
        <v>0</v>
      </c>
      <c r="DH217" s="43">
        <f t="shared" si="66"/>
        <v>0</v>
      </c>
      <c r="DI217" s="43">
        <f t="shared" si="67"/>
        <v>0</v>
      </c>
      <c r="DJ217" s="128">
        <f t="shared" si="68"/>
        <v>0</v>
      </c>
      <c r="DK217" s="273" t="e">
        <f t="shared" si="69"/>
        <v>#DIV/0!</v>
      </c>
      <c r="DL217" s="130">
        <f t="shared" si="70"/>
        <v>0</v>
      </c>
      <c r="DM217" s="135">
        <f t="shared" si="71"/>
        <v>0</v>
      </c>
      <c r="DN217" s="130">
        <v>0</v>
      </c>
      <c r="DO217" s="43">
        <v>0</v>
      </c>
      <c r="DP217" s="43">
        <v>0</v>
      </c>
      <c r="DQ217" s="43">
        <v>0</v>
      </c>
      <c r="DR217" s="43">
        <v>0</v>
      </c>
      <c r="DS217" s="43">
        <v>0</v>
      </c>
      <c r="DT217" s="43">
        <v>0</v>
      </c>
      <c r="DU217" s="43">
        <v>0</v>
      </c>
      <c r="DV217" s="43">
        <v>0</v>
      </c>
      <c r="DW217" s="43">
        <v>0</v>
      </c>
      <c r="DX217" s="43">
        <v>0</v>
      </c>
      <c r="DY217" s="43">
        <v>0</v>
      </c>
      <c r="DZ217" s="58">
        <f t="shared" si="62"/>
        <v>0</v>
      </c>
      <c r="EA217" s="45" t="str">
        <f t="shared" si="63"/>
        <v>CORRECTO</v>
      </c>
      <c r="EB217" s="45"/>
      <c r="EC217" s="47"/>
    </row>
    <row r="218" spans="1:133" ht="19.5" hidden="1" customHeight="1" x14ac:dyDescent="0.25">
      <c r="A218" s="24">
        <v>211</v>
      </c>
      <c r="B218" s="24">
        <v>2026</v>
      </c>
      <c r="C218" s="34" t="s">
        <v>62</v>
      </c>
      <c r="D218" s="28"/>
      <c r="E218" s="115"/>
      <c r="F218" s="26"/>
      <c r="G218" s="28"/>
      <c r="H218" s="28"/>
      <c r="I218" s="29"/>
      <c r="J218" s="29"/>
      <c r="K218" s="30"/>
      <c r="L218" s="31"/>
      <c r="M218" s="32"/>
      <c r="N218" s="33"/>
      <c r="O218" s="32"/>
      <c r="P218" s="32"/>
      <c r="Q218" s="32"/>
      <c r="R218" s="32"/>
      <c r="S218" s="32"/>
      <c r="T218" s="56"/>
      <c r="U218" s="32"/>
      <c r="V218" s="35"/>
      <c r="W218" s="51"/>
      <c r="X218" s="32"/>
      <c r="Y218" s="32"/>
      <c r="Z218" s="37" t="str">
        <f>+IFERROR(VLOOKUP(AA218,LISTAS!$C$2:$D$13,2,0)," ")</f>
        <v xml:space="preserve"> </v>
      </c>
      <c r="AA218" s="38" t="str">
        <f t="shared" si="64"/>
        <v/>
      </c>
      <c r="AB218" s="48"/>
      <c r="AC218" s="40" t="str">
        <f>+IFERROR(VLOOKUP(AB218,LISTAS!$A$9:$B$217,2,0)," ")</f>
        <v xml:space="preserve"> </v>
      </c>
      <c r="AD218" s="40"/>
      <c r="AE218" s="26"/>
      <c r="AF218" s="77"/>
      <c r="AG218" s="40"/>
      <c r="AH218" s="78"/>
      <c r="AI218" s="26"/>
      <c r="AJ218" s="26"/>
      <c r="AK218" s="40"/>
      <c r="AL218" s="26"/>
      <c r="AM218" s="218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52"/>
      <c r="DG218" s="223">
        <f t="shared" si="65"/>
        <v>0</v>
      </c>
      <c r="DH218" s="43">
        <f t="shared" si="66"/>
        <v>0</v>
      </c>
      <c r="DI218" s="43">
        <f t="shared" si="67"/>
        <v>0</v>
      </c>
      <c r="DJ218" s="128">
        <f t="shared" si="68"/>
        <v>0</v>
      </c>
      <c r="DK218" s="273" t="e">
        <f t="shared" si="69"/>
        <v>#DIV/0!</v>
      </c>
      <c r="DL218" s="130">
        <f t="shared" si="70"/>
        <v>0</v>
      </c>
      <c r="DM218" s="135">
        <f t="shared" si="71"/>
        <v>0</v>
      </c>
      <c r="DN218" s="130">
        <v>0</v>
      </c>
      <c r="DO218" s="43">
        <v>0</v>
      </c>
      <c r="DP218" s="43">
        <v>0</v>
      </c>
      <c r="DQ218" s="43">
        <v>0</v>
      </c>
      <c r="DR218" s="43">
        <v>0</v>
      </c>
      <c r="DS218" s="43">
        <v>0</v>
      </c>
      <c r="DT218" s="43">
        <v>0</v>
      </c>
      <c r="DU218" s="43">
        <v>0</v>
      </c>
      <c r="DV218" s="43">
        <v>0</v>
      </c>
      <c r="DW218" s="43">
        <v>0</v>
      </c>
      <c r="DX218" s="43">
        <v>0</v>
      </c>
      <c r="DY218" s="43">
        <v>0</v>
      </c>
      <c r="DZ218" s="58">
        <f t="shared" si="62"/>
        <v>0</v>
      </c>
      <c r="EA218" s="45" t="str">
        <f t="shared" si="63"/>
        <v>CORRECTO</v>
      </c>
      <c r="EB218" s="45"/>
      <c r="EC218" s="47"/>
    </row>
    <row r="219" spans="1:133" ht="19.5" hidden="1" customHeight="1" x14ac:dyDescent="0.25">
      <c r="A219" s="48">
        <v>212</v>
      </c>
      <c r="B219" s="24">
        <v>2026</v>
      </c>
      <c r="C219" s="34" t="s">
        <v>62</v>
      </c>
      <c r="D219" s="28"/>
      <c r="E219" s="115"/>
      <c r="F219" s="52"/>
      <c r="G219" s="28"/>
      <c r="H219" s="28"/>
      <c r="I219" s="29"/>
      <c r="J219" s="29"/>
      <c r="K219" s="30"/>
      <c r="L219" s="31"/>
      <c r="M219" s="32"/>
      <c r="N219" s="33"/>
      <c r="O219" s="32"/>
      <c r="P219" s="32"/>
      <c r="Q219" s="32"/>
      <c r="R219" s="32"/>
      <c r="S219" s="32"/>
      <c r="T219" s="56"/>
      <c r="U219" s="32"/>
      <c r="V219" s="35"/>
      <c r="W219" s="51"/>
      <c r="X219" s="32"/>
      <c r="Y219" s="32"/>
      <c r="Z219" s="37" t="str">
        <f>+IFERROR(VLOOKUP(AA219,LISTAS!$C$2:$D$13,2,0)," ")</f>
        <v xml:space="preserve"> </v>
      </c>
      <c r="AA219" s="38" t="str">
        <f t="shared" si="64"/>
        <v/>
      </c>
      <c r="AB219" s="48"/>
      <c r="AC219" s="40" t="str">
        <f>+IFERROR(VLOOKUP(AB219,LISTAS!$A$9:$B$217,2,0)," ")</f>
        <v xml:space="preserve"> </v>
      </c>
      <c r="AD219" s="26"/>
      <c r="AE219" s="26"/>
      <c r="AF219" s="106"/>
      <c r="AG219" s="26"/>
      <c r="AH219" s="78"/>
      <c r="AI219" s="26"/>
      <c r="AJ219" s="26"/>
      <c r="AK219" s="26"/>
      <c r="AL219" s="26"/>
      <c r="AM219" s="218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52"/>
      <c r="DG219" s="223">
        <f t="shared" si="65"/>
        <v>0</v>
      </c>
      <c r="DH219" s="43">
        <f t="shared" si="66"/>
        <v>0</v>
      </c>
      <c r="DI219" s="43">
        <f t="shared" si="67"/>
        <v>0</v>
      </c>
      <c r="DJ219" s="128">
        <f t="shared" si="68"/>
        <v>0</v>
      </c>
      <c r="DK219" s="273" t="e">
        <f t="shared" si="69"/>
        <v>#DIV/0!</v>
      </c>
      <c r="DL219" s="130">
        <f t="shared" si="70"/>
        <v>0</v>
      </c>
      <c r="DM219" s="135">
        <f t="shared" si="71"/>
        <v>0</v>
      </c>
      <c r="DN219" s="130">
        <v>0</v>
      </c>
      <c r="DO219" s="43">
        <v>0</v>
      </c>
      <c r="DP219" s="43">
        <v>0</v>
      </c>
      <c r="DQ219" s="43">
        <v>0</v>
      </c>
      <c r="DR219" s="43">
        <v>0</v>
      </c>
      <c r="DS219" s="43">
        <v>0</v>
      </c>
      <c r="DT219" s="43">
        <v>0</v>
      </c>
      <c r="DU219" s="43">
        <v>0</v>
      </c>
      <c r="DV219" s="43">
        <v>0</v>
      </c>
      <c r="DW219" s="43">
        <v>0</v>
      </c>
      <c r="DX219" s="43">
        <v>0</v>
      </c>
      <c r="DY219" s="43">
        <v>0</v>
      </c>
      <c r="DZ219" s="58">
        <f t="shared" si="62"/>
        <v>0</v>
      </c>
      <c r="EA219" s="45" t="str">
        <f t="shared" si="63"/>
        <v>CORRECTO</v>
      </c>
      <c r="EB219" s="45"/>
      <c r="EC219" s="47"/>
    </row>
    <row r="220" spans="1:133" ht="19.5" hidden="1" customHeight="1" x14ac:dyDescent="0.25">
      <c r="A220" s="48">
        <v>213</v>
      </c>
      <c r="B220" s="24">
        <v>2026</v>
      </c>
      <c r="C220" s="34" t="s">
        <v>62</v>
      </c>
      <c r="D220" s="26"/>
      <c r="E220" s="115"/>
      <c r="F220" s="26"/>
      <c r="G220" s="28"/>
      <c r="H220" s="28"/>
      <c r="I220" s="29"/>
      <c r="J220" s="29"/>
      <c r="K220" s="30"/>
      <c r="L220" s="31"/>
      <c r="M220" s="32"/>
      <c r="N220" s="33"/>
      <c r="O220" s="32"/>
      <c r="P220" s="32"/>
      <c r="Q220" s="32"/>
      <c r="R220" s="32"/>
      <c r="S220" s="32"/>
      <c r="T220" s="117"/>
      <c r="U220" s="32"/>
      <c r="V220" s="35"/>
      <c r="W220" s="51"/>
      <c r="X220" s="32"/>
      <c r="Y220" s="32"/>
      <c r="Z220" s="37" t="str">
        <f>+IFERROR(VLOOKUP(AA220,LISTAS!$C$2:$D$13,2,0)," ")</f>
        <v xml:space="preserve"> </v>
      </c>
      <c r="AA220" s="38" t="str">
        <f t="shared" si="64"/>
        <v/>
      </c>
      <c r="AB220" s="48"/>
      <c r="AC220" s="40" t="str">
        <f>+IFERROR(VLOOKUP(AB220,LISTAS!$A$9:$B$217,2,0)," ")</f>
        <v xml:space="preserve"> </v>
      </c>
      <c r="AD220" s="26"/>
      <c r="AE220" s="26"/>
      <c r="AF220" s="106"/>
      <c r="AG220" s="26"/>
      <c r="AH220" s="78"/>
      <c r="AI220" s="26"/>
      <c r="AJ220" s="26"/>
      <c r="AK220" s="26"/>
      <c r="AL220" s="26"/>
      <c r="AM220" s="218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52"/>
      <c r="DG220" s="223">
        <f t="shared" si="65"/>
        <v>0</v>
      </c>
      <c r="DH220" s="43">
        <f t="shared" si="66"/>
        <v>0</v>
      </c>
      <c r="DI220" s="43">
        <f t="shared" si="67"/>
        <v>0</v>
      </c>
      <c r="DJ220" s="128">
        <f t="shared" si="68"/>
        <v>0</v>
      </c>
      <c r="DK220" s="273" t="e">
        <f t="shared" si="69"/>
        <v>#DIV/0!</v>
      </c>
      <c r="DL220" s="130">
        <f t="shared" si="70"/>
        <v>0</v>
      </c>
      <c r="DM220" s="135">
        <f t="shared" si="71"/>
        <v>0</v>
      </c>
      <c r="DN220" s="130">
        <v>0</v>
      </c>
      <c r="DO220" s="43">
        <v>0</v>
      </c>
      <c r="DP220" s="43">
        <v>0</v>
      </c>
      <c r="DQ220" s="43">
        <v>0</v>
      </c>
      <c r="DR220" s="43">
        <v>0</v>
      </c>
      <c r="DS220" s="43">
        <v>0</v>
      </c>
      <c r="DT220" s="43">
        <v>0</v>
      </c>
      <c r="DU220" s="43">
        <v>0</v>
      </c>
      <c r="DV220" s="43">
        <v>0</v>
      </c>
      <c r="DW220" s="43">
        <v>0</v>
      </c>
      <c r="DX220" s="43">
        <v>0</v>
      </c>
      <c r="DY220" s="43">
        <v>0</v>
      </c>
      <c r="DZ220" s="58">
        <f t="shared" si="62"/>
        <v>0</v>
      </c>
      <c r="EA220" s="45" t="str">
        <f t="shared" si="63"/>
        <v>CORRECTO</v>
      </c>
      <c r="EB220" s="45"/>
      <c r="EC220" s="47"/>
    </row>
    <row r="221" spans="1:133" ht="19.5" hidden="1" customHeight="1" x14ac:dyDescent="0.25">
      <c r="A221" s="24">
        <v>214</v>
      </c>
      <c r="B221" s="24">
        <v>2026</v>
      </c>
      <c r="C221" s="34" t="s">
        <v>62</v>
      </c>
      <c r="D221" s="26"/>
      <c r="E221" s="115"/>
      <c r="F221" s="26"/>
      <c r="G221" s="28"/>
      <c r="H221" s="28"/>
      <c r="I221" s="29"/>
      <c r="J221" s="29"/>
      <c r="K221" s="30"/>
      <c r="L221" s="31"/>
      <c r="M221" s="32"/>
      <c r="N221" s="33"/>
      <c r="O221" s="32"/>
      <c r="P221" s="32"/>
      <c r="Q221" s="32"/>
      <c r="R221" s="32"/>
      <c r="S221" s="32"/>
      <c r="T221" s="117"/>
      <c r="U221" s="32"/>
      <c r="V221" s="35"/>
      <c r="W221" s="51"/>
      <c r="X221" s="32"/>
      <c r="Y221" s="32"/>
      <c r="Z221" s="37" t="str">
        <f>+IFERROR(VLOOKUP(AA221,LISTAS!$C$2:$D$13,2,0)," ")</f>
        <v xml:space="preserve"> </v>
      </c>
      <c r="AA221" s="38" t="str">
        <f t="shared" si="64"/>
        <v/>
      </c>
      <c r="AB221" s="48"/>
      <c r="AC221" s="40" t="str">
        <f>+IFERROR(VLOOKUP(AB221,LISTAS!$A$9:$B$217,2,0)," ")</f>
        <v xml:space="preserve"> </v>
      </c>
      <c r="AD221" s="26"/>
      <c r="AE221" s="26"/>
      <c r="AF221" s="106"/>
      <c r="AG221" s="26"/>
      <c r="AH221" s="78"/>
      <c r="AI221" s="26"/>
      <c r="AJ221" s="26"/>
      <c r="AK221" s="26"/>
      <c r="AL221" s="26"/>
      <c r="AM221" s="218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52"/>
      <c r="DG221" s="223">
        <f t="shared" si="65"/>
        <v>0</v>
      </c>
      <c r="DH221" s="43">
        <f t="shared" si="66"/>
        <v>0</v>
      </c>
      <c r="DI221" s="43">
        <f t="shared" si="67"/>
        <v>0</v>
      </c>
      <c r="DJ221" s="128">
        <f t="shared" si="68"/>
        <v>0</v>
      </c>
      <c r="DK221" s="273" t="e">
        <f t="shared" si="69"/>
        <v>#DIV/0!</v>
      </c>
      <c r="DL221" s="130">
        <f t="shared" si="70"/>
        <v>0</v>
      </c>
      <c r="DM221" s="135">
        <f t="shared" si="71"/>
        <v>0</v>
      </c>
      <c r="DN221" s="130">
        <v>0</v>
      </c>
      <c r="DO221" s="43">
        <v>0</v>
      </c>
      <c r="DP221" s="43">
        <v>0</v>
      </c>
      <c r="DQ221" s="43">
        <v>0</v>
      </c>
      <c r="DR221" s="43">
        <v>0</v>
      </c>
      <c r="DS221" s="43">
        <v>0</v>
      </c>
      <c r="DT221" s="43">
        <v>0</v>
      </c>
      <c r="DU221" s="43">
        <v>0</v>
      </c>
      <c r="DV221" s="43">
        <v>0</v>
      </c>
      <c r="DW221" s="43">
        <v>0</v>
      </c>
      <c r="DX221" s="43">
        <v>0</v>
      </c>
      <c r="DY221" s="43">
        <v>0</v>
      </c>
      <c r="DZ221" s="58">
        <f t="shared" si="62"/>
        <v>0</v>
      </c>
      <c r="EA221" s="45" t="str">
        <f t="shared" si="63"/>
        <v>CORRECTO</v>
      </c>
      <c r="EB221" s="45"/>
      <c r="EC221" s="47"/>
    </row>
    <row r="222" spans="1:133" ht="19.5" hidden="1" customHeight="1" x14ac:dyDescent="0.25">
      <c r="A222" s="48">
        <v>215</v>
      </c>
      <c r="B222" s="24">
        <v>2026</v>
      </c>
      <c r="C222" s="34" t="s">
        <v>62</v>
      </c>
      <c r="D222" s="26"/>
      <c r="E222" s="115"/>
      <c r="F222" s="26"/>
      <c r="G222" s="28"/>
      <c r="H222" s="28"/>
      <c r="I222" s="29"/>
      <c r="J222" s="29"/>
      <c r="K222" s="30"/>
      <c r="L222" s="31"/>
      <c r="M222" s="32"/>
      <c r="N222" s="33"/>
      <c r="O222" s="32"/>
      <c r="P222" s="32"/>
      <c r="Q222" s="32"/>
      <c r="R222" s="32"/>
      <c r="S222" s="32"/>
      <c r="T222" s="117"/>
      <c r="U222" s="32"/>
      <c r="V222" s="35"/>
      <c r="W222" s="51"/>
      <c r="X222" s="32"/>
      <c r="Y222" s="32"/>
      <c r="Z222" s="37" t="str">
        <f>+IFERROR(VLOOKUP(AA222,LISTAS!$C$2:$D$13,2,0)," ")</f>
        <v xml:space="preserve"> </v>
      </c>
      <c r="AA222" s="38" t="str">
        <f t="shared" si="64"/>
        <v/>
      </c>
      <c r="AB222" s="48"/>
      <c r="AC222" s="40" t="str">
        <f>+IFERROR(VLOOKUP(AB222,LISTAS!$A$9:$B$217,2,0)," ")</f>
        <v xml:space="preserve"> </v>
      </c>
      <c r="AD222" s="26"/>
      <c r="AE222" s="26"/>
      <c r="AF222" s="106"/>
      <c r="AG222" s="26"/>
      <c r="AH222" s="78"/>
      <c r="AI222" s="26"/>
      <c r="AJ222" s="26"/>
      <c r="AK222" s="26"/>
      <c r="AL222" s="26"/>
      <c r="AM222" s="218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52"/>
      <c r="DG222" s="223">
        <f t="shared" si="65"/>
        <v>0</v>
      </c>
      <c r="DH222" s="43">
        <f t="shared" si="66"/>
        <v>0</v>
      </c>
      <c r="DI222" s="43">
        <f t="shared" si="67"/>
        <v>0</v>
      </c>
      <c r="DJ222" s="128">
        <f t="shared" si="68"/>
        <v>0</v>
      </c>
      <c r="DK222" s="273" t="e">
        <f t="shared" si="69"/>
        <v>#DIV/0!</v>
      </c>
      <c r="DL222" s="130">
        <f t="shared" si="70"/>
        <v>0</v>
      </c>
      <c r="DM222" s="135">
        <f t="shared" si="71"/>
        <v>0</v>
      </c>
      <c r="DN222" s="130">
        <v>0</v>
      </c>
      <c r="DO222" s="43">
        <v>0</v>
      </c>
      <c r="DP222" s="43">
        <v>0</v>
      </c>
      <c r="DQ222" s="43">
        <v>0</v>
      </c>
      <c r="DR222" s="43">
        <v>0</v>
      </c>
      <c r="DS222" s="43">
        <v>0</v>
      </c>
      <c r="DT222" s="43">
        <v>0</v>
      </c>
      <c r="DU222" s="43">
        <v>0</v>
      </c>
      <c r="DV222" s="43">
        <v>0</v>
      </c>
      <c r="DW222" s="43">
        <v>0</v>
      </c>
      <c r="DX222" s="43">
        <v>0</v>
      </c>
      <c r="DY222" s="43">
        <v>0</v>
      </c>
      <c r="DZ222" s="58">
        <f t="shared" ref="DZ222:DZ285" si="72">SUM(DN222:DY222)</f>
        <v>0</v>
      </c>
      <c r="EA222" s="45" t="str">
        <f t="shared" si="63"/>
        <v>CORRECTO</v>
      </c>
      <c r="EB222" s="45"/>
      <c r="EC222" s="47"/>
    </row>
    <row r="223" spans="1:133" ht="19.5" hidden="1" customHeight="1" x14ac:dyDescent="0.25">
      <c r="A223" s="48">
        <v>216</v>
      </c>
      <c r="B223" s="24">
        <v>2026</v>
      </c>
      <c r="C223" s="34" t="s">
        <v>62</v>
      </c>
      <c r="D223" s="26"/>
      <c r="E223" s="115"/>
      <c r="F223" s="26"/>
      <c r="G223" s="28"/>
      <c r="H223" s="28"/>
      <c r="I223" s="29"/>
      <c r="J223" s="29"/>
      <c r="K223" s="30"/>
      <c r="L223" s="31"/>
      <c r="M223" s="32"/>
      <c r="N223" s="33"/>
      <c r="O223" s="32"/>
      <c r="P223" s="32"/>
      <c r="Q223" s="32"/>
      <c r="R223" s="32"/>
      <c r="S223" s="32"/>
      <c r="T223" s="117"/>
      <c r="U223" s="32"/>
      <c r="V223" s="35"/>
      <c r="W223" s="51"/>
      <c r="X223" s="32"/>
      <c r="Y223" s="32"/>
      <c r="Z223" s="37" t="str">
        <f>+IFERROR(VLOOKUP(AA223,LISTAS!$C$2:$D$13,2,0)," ")</f>
        <v xml:space="preserve"> </v>
      </c>
      <c r="AA223" s="38" t="str">
        <f t="shared" si="64"/>
        <v/>
      </c>
      <c r="AB223" s="48"/>
      <c r="AC223" s="40" t="str">
        <f>+IFERROR(VLOOKUP(AB223,LISTAS!$A$9:$B$217,2,0)," ")</f>
        <v xml:space="preserve"> </v>
      </c>
      <c r="AD223" s="26"/>
      <c r="AE223" s="26"/>
      <c r="AF223" s="106"/>
      <c r="AG223" s="26"/>
      <c r="AH223" s="78"/>
      <c r="AI223" s="26"/>
      <c r="AJ223" s="26"/>
      <c r="AK223" s="26"/>
      <c r="AL223" s="26"/>
      <c r="AM223" s="218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52"/>
      <c r="DG223" s="223">
        <f t="shared" si="65"/>
        <v>0</v>
      </c>
      <c r="DH223" s="43">
        <f t="shared" si="66"/>
        <v>0</v>
      </c>
      <c r="DI223" s="43">
        <f t="shared" si="67"/>
        <v>0</v>
      </c>
      <c r="DJ223" s="128">
        <f t="shared" si="68"/>
        <v>0</v>
      </c>
      <c r="DK223" s="273" t="e">
        <f t="shared" si="69"/>
        <v>#DIV/0!</v>
      </c>
      <c r="DL223" s="130">
        <f t="shared" si="70"/>
        <v>0</v>
      </c>
      <c r="DM223" s="135">
        <f t="shared" si="71"/>
        <v>0</v>
      </c>
      <c r="DN223" s="130">
        <v>0</v>
      </c>
      <c r="DO223" s="43">
        <v>0</v>
      </c>
      <c r="DP223" s="43">
        <v>0</v>
      </c>
      <c r="DQ223" s="43">
        <v>0</v>
      </c>
      <c r="DR223" s="43">
        <v>0</v>
      </c>
      <c r="DS223" s="43">
        <v>0</v>
      </c>
      <c r="DT223" s="43">
        <v>0</v>
      </c>
      <c r="DU223" s="43">
        <v>0</v>
      </c>
      <c r="DV223" s="43">
        <v>0</v>
      </c>
      <c r="DW223" s="43">
        <v>0</v>
      </c>
      <c r="DX223" s="43">
        <v>0</v>
      </c>
      <c r="DY223" s="43">
        <v>0</v>
      </c>
      <c r="DZ223" s="58">
        <f t="shared" si="72"/>
        <v>0</v>
      </c>
      <c r="EA223" s="45" t="str">
        <f t="shared" si="63"/>
        <v>CORRECTO</v>
      </c>
      <c r="EB223" s="45"/>
      <c r="EC223" s="47"/>
    </row>
    <row r="224" spans="1:133" ht="19.5" hidden="1" customHeight="1" x14ac:dyDescent="0.25">
      <c r="A224" s="24">
        <v>217</v>
      </c>
      <c r="B224" s="24">
        <v>2026</v>
      </c>
      <c r="C224" s="34" t="s">
        <v>62</v>
      </c>
      <c r="D224" s="26"/>
      <c r="E224" s="115"/>
      <c r="F224" s="26"/>
      <c r="G224" s="28"/>
      <c r="H224" s="28"/>
      <c r="I224" s="28"/>
      <c r="J224" s="28"/>
      <c r="K224" s="35"/>
      <c r="L224" s="48"/>
      <c r="M224" s="32"/>
      <c r="N224" s="33"/>
      <c r="O224" s="32"/>
      <c r="P224" s="32"/>
      <c r="Q224" s="32"/>
      <c r="R224" s="32"/>
      <c r="S224" s="32"/>
      <c r="T224" s="117"/>
      <c r="U224" s="32"/>
      <c r="V224" s="35"/>
      <c r="W224" s="51"/>
      <c r="X224" s="32"/>
      <c r="Y224" s="32"/>
      <c r="Z224" s="37" t="str">
        <f>+IFERROR(VLOOKUP(AA224,LISTAS!$C$2:$D$13,2,0)," ")</f>
        <v xml:space="preserve"> </v>
      </c>
      <c r="AA224" s="38" t="str">
        <f t="shared" si="64"/>
        <v/>
      </c>
      <c r="AB224" s="48"/>
      <c r="AC224" s="40" t="str">
        <f>+IFERROR(VLOOKUP(AB224,LISTAS!$A$9:$B$217,2,0)," ")</f>
        <v xml:space="preserve"> </v>
      </c>
      <c r="AD224" s="26"/>
      <c r="AE224" s="26"/>
      <c r="AF224" s="106"/>
      <c r="AG224" s="26"/>
      <c r="AH224" s="78"/>
      <c r="AI224" s="26"/>
      <c r="AJ224" s="26"/>
      <c r="AK224" s="26"/>
      <c r="AL224" s="26"/>
      <c r="AM224" s="218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52"/>
      <c r="DG224" s="223">
        <f t="shared" si="65"/>
        <v>0</v>
      </c>
      <c r="DH224" s="43">
        <f t="shared" si="66"/>
        <v>0</v>
      </c>
      <c r="DI224" s="43">
        <f t="shared" si="67"/>
        <v>0</v>
      </c>
      <c r="DJ224" s="128">
        <f t="shared" si="68"/>
        <v>0</v>
      </c>
      <c r="DK224" s="273" t="e">
        <f t="shared" si="69"/>
        <v>#DIV/0!</v>
      </c>
      <c r="DL224" s="130">
        <f t="shared" si="70"/>
        <v>0</v>
      </c>
      <c r="DM224" s="135">
        <f t="shared" si="71"/>
        <v>0</v>
      </c>
      <c r="DN224" s="130">
        <v>0</v>
      </c>
      <c r="DO224" s="43">
        <v>0</v>
      </c>
      <c r="DP224" s="43">
        <v>0</v>
      </c>
      <c r="DQ224" s="43">
        <v>0</v>
      </c>
      <c r="DR224" s="43">
        <v>0</v>
      </c>
      <c r="DS224" s="43">
        <v>0</v>
      </c>
      <c r="DT224" s="43">
        <v>0</v>
      </c>
      <c r="DU224" s="43">
        <v>0</v>
      </c>
      <c r="DV224" s="43">
        <v>0</v>
      </c>
      <c r="DW224" s="43">
        <v>0</v>
      </c>
      <c r="DX224" s="43">
        <v>0</v>
      </c>
      <c r="DY224" s="43">
        <v>0</v>
      </c>
      <c r="DZ224" s="58">
        <f t="shared" si="72"/>
        <v>0</v>
      </c>
      <c r="EA224" s="45" t="str">
        <f t="shared" si="63"/>
        <v>CORRECTO</v>
      </c>
      <c r="EB224" s="45"/>
      <c r="EC224" s="47"/>
    </row>
    <row r="225" spans="1:133" ht="19.5" hidden="1" customHeight="1" x14ac:dyDescent="0.25">
      <c r="A225" s="48">
        <v>218</v>
      </c>
      <c r="B225" s="24">
        <v>2026</v>
      </c>
      <c r="C225" s="118" t="s">
        <v>62</v>
      </c>
      <c r="D225" s="26"/>
      <c r="E225" s="26"/>
      <c r="F225" s="26"/>
      <c r="G225" s="28"/>
      <c r="H225" s="50"/>
      <c r="I225" s="28"/>
      <c r="J225" s="28"/>
      <c r="K225" s="30"/>
      <c r="L225" s="31"/>
      <c r="M225" s="32"/>
      <c r="N225" s="33"/>
      <c r="O225" s="32"/>
      <c r="P225" s="54"/>
      <c r="Q225" s="54"/>
      <c r="R225" s="54"/>
      <c r="S225" s="32"/>
      <c r="T225" s="34"/>
      <c r="U225" s="54"/>
      <c r="V225" s="30"/>
      <c r="W225" s="51"/>
      <c r="X225" s="32"/>
      <c r="Y225" s="32"/>
      <c r="Z225" s="37" t="str">
        <f>+IFERROR(VLOOKUP(AA225,LISTAS!$C$2:$D$13,2,0)," ")</f>
        <v xml:space="preserve"> </v>
      </c>
      <c r="AA225" s="38" t="str">
        <f t="shared" si="64"/>
        <v/>
      </c>
      <c r="AB225" s="48"/>
      <c r="AC225" s="40" t="str">
        <f>+IFERROR(VLOOKUP(AB225,LISTAS!$A$9:$B$217,2,0)," ")</f>
        <v xml:space="preserve"> </v>
      </c>
      <c r="AD225" s="26"/>
      <c r="AE225" s="26"/>
      <c r="AF225" s="106"/>
      <c r="AG225" s="26"/>
      <c r="AH225" s="78"/>
      <c r="AI225" s="26"/>
      <c r="AJ225" s="26"/>
      <c r="AK225" s="26"/>
      <c r="AL225" s="26"/>
      <c r="AM225" s="218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52"/>
      <c r="DG225" s="223">
        <f t="shared" si="65"/>
        <v>0</v>
      </c>
      <c r="DH225" s="43">
        <f t="shared" si="66"/>
        <v>0</v>
      </c>
      <c r="DI225" s="43">
        <f t="shared" si="67"/>
        <v>0</v>
      </c>
      <c r="DJ225" s="128">
        <f t="shared" si="68"/>
        <v>0</v>
      </c>
      <c r="DK225" s="273" t="e">
        <f t="shared" si="69"/>
        <v>#DIV/0!</v>
      </c>
      <c r="DL225" s="130">
        <f t="shared" si="70"/>
        <v>0</v>
      </c>
      <c r="DM225" s="135">
        <f t="shared" si="71"/>
        <v>0</v>
      </c>
      <c r="DN225" s="130">
        <v>0</v>
      </c>
      <c r="DO225" s="43">
        <v>0</v>
      </c>
      <c r="DP225" s="43">
        <v>0</v>
      </c>
      <c r="DQ225" s="43">
        <v>0</v>
      </c>
      <c r="DR225" s="43">
        <v>0</v>
      </c>
      <c r="DS225" s="43">
        <v>0</v>
      </c>
      <c r="DT225" s="43">
        <v>0</v>
      </c>
      <c r="DU225" s="43">
        <v>0</v>
      </c>
      <c r="DV225" s="43">
        <v>0</v>
      </c>
      <c r="DW225" s="43">
        <v>0</v>
      </c>
      <c r="DX225" s="43">
        <v>0</v>
      </c>
      <c r="DY225" s="43">
        <v>0</v>
      </c>
      <c r="DZ225" s="58">
        <f t="shared" si="72"/>
        <v>0</v>
      </c>
      <c r="EA225" s="45" t="str">
        <f t="shared" si="63"/>
        <v>CORRECTO</v>
      </c>
      <c r="EB225" s="45"/>
      <c r="EC225" s="47"/>
    </row>
    <row r="226" spans="1:133" ht="19.5" hidden="1" customHeight="1" x14ac:dyDescent="0.25">
      <c r="A226" s="48">
        <v>219</v>
      </c>
      <c r="B226" s="24">
        <v>2026</v>
      </c>
      <c r="C226" s="34" t="s">
        <v>62</v>
      </c>
      <c r="D226" s="28"/>
      <c r="E226" s="115"/>
      <c r="F226" s="26"/>
      <c r="G226" s="28"/>
      <c r="H226" s="28"/>
      <c r="I226" s="29"/>
      <c r="J226" s="29"/>
      <c r="K226" s="30"/>
      <c r="L226" s="31"/>
      <c r="M226" s="32"/>
      <c r="N226" s="33"/>
      <c r="O226" s="32"/>
      <c r="P226" s="32"/>
      <c r="Q226" s="32"/>
      <c r="R226" s="32"/>
      <c r="S226" s="32"/>
      <c r="T226" s="56"/>
      <c r="U226" s="32"/>
      <c r="V226" s="35"/>
      <c r="W226" s="51"/>
      <c r="X226" s="32"/>
      <c r="Y226" s="32"/>
      <c r="Z226" s="37" t="str">
        <f>+IFERROR(VLOOKUP(AA226,LISTAS!$C$2:$D$13,2,0)," ")</f>
        <v xml:space="preserve"> </v>
      </c>
      <c r="AA226" s="38" t="str">
        <f t="shared" si="64"/>
        <v/>
      </c>
      <c r="AB226" s="48"/>
      <c r="AC226" s="40" t="str">
        <f>+IFERROR(VLOOKUP(AB226,LISTAS!$A$9:$B$217,2,0)," ")</f>
        <v xml:space="preserve"> </v>
      </c>
      <c r="AD226" s="26"/>
      <c r="AE226" s="26"/>
      <c r="AF226" s="106"/>
      <c r="AG226" s="26"/>
      <c r="AH226" s="78"/>
      <c r="AI226" s="26"/>
      <c r="AJ226" s="26"/>
      <c r="AK226" s="26"/>
      <c r="AL226" s="26"/>
      <c r="AM226" s="218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52"/>
      <c r="DG226" s="223">
        <f t="shared" si="65"/>
        <v>0</v>
      </c>
      <c r="DH226" s="43">
        <f t="shared" si="66"/>
        <v>0</v>
      </c>
      <c r="DI226" s="43">
        <f t="shared" si="67"/>
        <v>0</v>
      </c>
      <c r="DJ226" s="128">
        <f t="shared" si="68"/>
        <v>0</v>
      </c>
      <c r="DK226" s="273" t="e">
        <f t="shared" si="69"/>
        <v>#DIV/0!</v>
      </c>
      <c r="DL226" s="130">
        <f t="shared" si="70"/>
        <v>0</v>
      </c>
      <c r="DM226" s="135">
        <f t="shared" si="71"/>
        <v>0</v>
      </c>
      <c r="DN226" s="130">
        <v>0</v>
      </c>
      <c r="DO226" s="43">
        <v>0</v>
      </c>
      <c r="DP226" s="43">
        <v>0</v>
      </c>
      <c r="DQ226" s="43">
        <v>0</v>
      </c>
      <c r="DR226" s="43">
        <v>0</v>
      </c>
      <c r="DS226" s="43">
        <v>0</v>
      </c>
      <c r="DT226" s="43">
        <v>0</v>
      </c>
      <c r="DU226" s="43">
        <v>0</v>
      </c>
      <c r="DV226" s="43">
        <v>0</v>
      </c>
      <c r="DW226" s="43">
        <v>0</v>
      </c>
      <c r="DX226" s="43">
        <v>0</v>
      </c>
      <c r="DY226" s="43">
        <v>0</v>
      </c>
      <c r="DZ226" s="58">
        <f t="shared" si="72"/>
        <v>0</v>
      </c>
      <c r="EA226" s="45" t="str">
        <f t="shared" si="63"/>
        <v>CORRECTO</v>
      </c>
      <c r="EB226" s="45"/>
      <c r="EC226" s="47"/>
    </row>
    <row r="227" spans="1:133" ht="19.5" hidden="1" customHeight="1" x14ac:dyDescent="0.25">
      <c r="A227" s="24">
        <v>220</v>
      </c>
      <c r="B227" s="24">
        <v>2026</v>
      </c>
      <c r="C227" s="34" t="s">
        <v>62</v>
      </c>
      <c r="D227" s="28"/>
      <c r="E227" s="115"/>
      <c r="F227" s="26"/>
      <c r="G227" s="28"/>
      <c r="H227" s="28"/>
      <c r="I227" s="29"/>
      <c r="J227" s="29"/>
      <c r="K227" s="30"/>
      <c r="L227" s="31"/>
      <c r="M227" s="32"/>
      <c r="N227" s="33"/>
      <c r="O227" s="32"/>
      <c r="P227" s="32"/>
      <c r="Q227" s="32"/>
      <c r="R227" s="32"/>
      <c r="S227" s="32"/>
      <c r="T227" s="56"/>
      <c r="U227" s="32"/>
      <c r="V227" s="35"/>
      <c r="W227" s="51"/>
      <c r="X227" s="32"/>
      <c r="Y227" s="32"/>
      <c r="Z227" s="37" t="str">
        <f>+IFERROR(VLOOKUP(AA227,LISTAS!$C$2:$D$13,2,0)," ")</f>
        <v xml:space="preserve"> </v>
      </c>
      <c r="AA227" s="38" t="str">
        <f t="shared" si="64"/>
        <v/>
      </c>
      <c r="AB227" s="48"/>
      <c r="AC227" s="40" t="str">
        <f>+IFERROR(VLOOKUP(AB227,LISTAS!$A$9:$B$217,2,0)," ")</f>
        <v xml:space="preserve"> </v>
      </c>
      <c r="AD227" s="26"/>
      <c r="AE227" s="26"/>
      <c r="AF227" s="106"/>
      <c r="AG227" s="26"/>
      <c r="AH227" s="78"/>
      <c r="AI227" s="26"/>
      <c r="AJ227" s="26"/>
      <c r="AK227" s="26"/>
      <c r="AL227" s="26"/>
      <c r="AM227" s="218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52"/>
      <c r="DG227" s="223">
        <f t="shared" si="65"/>
        <v>0</v>
      </c>
      <c r="DH227" s="43">
        <f t="shared" si="66"/>
        <v>0</v>
      </c>
      <c r="DI227" s="43">
        <f t="shared" si="67"/>
        <v>0</v>
      </c>
      <c r="DJ227" s="128">
        <f t="shared" si="68"/>
        <v>0</v>
      </c>
      <c r="DK227" s="273" t="e">
        <f t="shared" si="69"/>
        <v>#DIV/0!</v>
      </c>
      <c r="DL227" s="130">
        <f t="shared" si="70"/>
        <v>0</v>
      </c>
      <c r="DM227" s="135">
        <f t="shared" si="71"/>
        <v>0</v>
      </c>
      <c r="DN227" s="130">
        <v>0</v>
      </c>
      <c r="DO227" s="43">
        <v>0</v>
      </c>
      <c r="DP227" s="43">
        <v>0</v>
      </c>
      <c r="DQ227" s="43">
        <v>0</v>
      </c>
      <c r="DR227" s="43">
        <v>0</v>
      </c>
      <c r="DS227" s="43">
        <v>0</v>
      </c>
      <c r="DT227" s="43">
        <v>0</v>
      </c>
      <c r="DU227" s="43">
        <v>0</v>
      </c>
      <c r="DV227" s="43">
        <v>0</v>
      </c>
      <c r="DW227" s="43">
        <v>0</v>
      </c>
      <c r="DX227" s="43">
        <v>0</v>
      </c>
      <c r="DY227" s="43">
        <v>0</v>
      </c>
      <c r="DZ227" s="58">
        <f t="shared" si="72"/>
        <v>0</v>
      </c>
      <c r="EA227" s="45" t="str">
        <f t="shared" si="63"/>
        <v>CORRECTO</v>
      </c>
      <c r="EB227" s="45"/>
      <c r="EC227" s="47"/>
    </row>
    <row r="228" spans="1:133" ht="19.5" hidden="1" customHeight="1" x14ac:dyDescent="0.25">
      <c r="A228" s="48">
        <v>221</v>
      </c>
      <c r="B228" s="24">
        <v>2026</v>
      </c>
      <c r="C228" s="34" t="s">
        <v>62</v>
      </c>
      <c r="D228" s="28"/>
      <c r="E228" s="115"/>
      <c r="F228" s="26"/>
      <c r="G228" s="28"/>
      <c r="H228" s="28"/>
      <c r="I228" s="29"/>
      <c r="J228" s="29"/>
      <c r="K228" s="30"/>
      <c r="L228" s="31"/>
      <c r="M228" s="32"/>
      <c r="N228" s="33"/>
      <c r="O228" s="32"/>
      <c r="P228" s="32"/>
      <c r="Q228" s="32"/>
      <c r="R228" s="32"/>
      <c r="S228" s="32"/>
      <c r="T228" s="56"/>
      <c r="U228" s="32"/>
      <c r="V228" s="35"/>
      <c r="W228" s="51"/>
      <c r="X228" s="32"/>
      <c r="Y228" s="32"/>
      <c r="Z228" s="37" t="str">
        <f>+IFERROR(VLOOKUP(AA228,LISTAS!$C$2:$D$13,2,0)," ")</f>
        <v xml:space="preserve"> </v>
      </c>
      <c r="AA228" s="38" t="str">
        <f t="shared" si="64"/>
        <v/>
      </c>
      <c r="AB228" s="48"/>
      <c r="AC228" s="40" t="str">
        <f>+IFERROR(VLOOKUP(AB228,LISTAS!$A$9:$B$217,2,0)," ")</f>
        <v xml:space="preserve"> </v>
      </c>
      <c r="AD228" s="26"/>
      <c r="AE228" s="26"/>
      <c r="AF228" s="106"/>
      <c r="AG228" s="26"/>
      <c r="AH228" s="78"/>
      <c r="AI228" s="26"/>
      <c r="AJ228" s="26"/>
      <c r="AK228" s="26"/>
      <c r="AL228" s="26"/>
      <c r="AM228" s="218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52"/>
      <c r="DG228" s="223">
        <f t="shared" si="65"/>
        <v>0</v>
      </c>
      <c r="DH228" s="43">
        <f t="shared" si="66"/>
        <v>0</v>
      </c>
      <c r="DI228" s="43">
        <f t="shared" si="67"/>
        <v>0</v>
      </c>
      <c r="DJ228" s="128">
        <f t="shared" si="68"/>
        <v>0</v>
      </c>
      <c r="DK228" s="273" t="e">
        <f t="shared" si="69"/>
        <v>#DIV/0!</v>
      </c>
      <c r="DL228" s="130">
        <f t="shared" si="70"/>
        <v>0</v>
      </c>
      <c r="DM228" s="135">
        <f t="shared" si="71"/>
        <v>0</v>
      </c>
      <c r="DN228" s="130">
        <v>0</v>
      </c>
      <c r="DO228" s="43">
        <v>0</v>
      </c>
      <c r="DP228" s="43">
        <v>0</v>
      </c>
      <c r="DQ228" s="43">
        <v>0</v>
      </c>
      <c r="DR228" s="43">
        <v>0</v>
      </c>
      <c r="DS228" s="43">
        <v>0</v>
      </c>
      <c r="DT228" s="43">
        <v>0</v>
      </c>
      <c r="DU228" s="43">
        <v>0</v>
      </c>
      <c r="DV228" s="43">
        <v>0</v>
      </c>
      <c r="DW228" s="43">
        <v>0</v>
      </c>
      <c r="DX228" s="43">
        <v>0</v>
      </c>
      <c r="DY228" s="43">
        <v>0</v>
      </c>
      <c r="DZ228" s="58">
        <f t="shared" si="72"/>
        <v>0</v>
      </c>
      <c r="EA228" s="45" t="str">
        <f t="shared" si="63"/>
        <v>CORRECTO</v>
      </c>
      <c r="EB228" s="45"/>
      <c r="EC228" s="47"/>
    </row>
    <row r="229" spans="1:133" ht="19.5" hidden="1" customHeight="1" x14ac:dyDescent="0.25">
      <c r="A229" s="48">
        <v>222</v>
      </c>
      <c r="B229" s="24">
        <v>2026</v>
      </c>
      <c r="C229" s="34" t="s">
        <v>62</v>
      </c>
      <c r="D229" s="28"/>
      <c r="E229" s="115"/>
      <c r="F229" s="70"/>
      <c r="G229" s="28"/>
      <c r="H229" s="28"/>
      <c r="I229" s="29"/>
      <c r="J229" s="29"/>
      <c r="K229" s="30"/>
      <c r="L229" s="31"/>
      <c r="M229" s="32"/>
      <c r="N229" s="55"/>
      <c r="O229" s="54"/>
      <c r="P229" s="54"/>
      <c r="Q229" s="54"/>
      <c r="R229" s="54"/>
      <c r="S229" s="32"/>
      <c r="T229" s="117"/>
      <c r="U229" s="32"/>
      <c r="V229" s="35"/>
      <c r="W229" s="51"/>
      <c r="X229" s="32"/>
      <c r="Y229" s="32"/>
      <c r="Z229" s="37" t="str">
        <f>+IFERROR(VLOOKUP(AA229,LISTAS!$C$2:$D$13,2,0)," ")</f>
        <v xml:space="preserve"> </v>
      </c>
      <c r="AA229" s="38" t="str">
        <f t="shared" si="64"/>
        <v/>
      </c>
      <c r="AB229" s="48"/>
      <c r="AC229" s="40" t="str">
        <f>+IFERROR(VLOOKUP(AB229,LISTAS!$A$9:$B$217,2,0)," ")</f>
        <v xml:space="preserve"> </v>
      </c>
      <c r="AD229" s="26"/>
      <c r="AE229" s="26"/>
      <c r="AF229" s="106"/>
      <c r="AG229" s="26"/>
      <c r="AH229" s="78"/>
      <c r="AI229" s="26"/>
      <c r="AJ229" s="26"/>
      <c r="AK229" s="26"/>
      <c r="AL229" s="26"/>
      <c r="AM229" s="218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26"/>
      <c r="CG229" s="26"/>
      <c r="CH229" s="26"/>
      <c r="CI229" s="26"/>
      <c r="CJ229" s="26"/>
      <c r="CK229" s="26"/>
      <c r="CL229" s="26"/>
      <c r="CM229" s="26"/>
      <c r="CN229" s="26"/>
      <c r="CO229" s="26"/>
      <c r="CP229" s="26"/>
      <c r="CQ229" s="26"/>
      <c r="CR229" s="26"/>
      <c r="CS229" s="26"/>
      <c r="CT229" s="26"/>
      <c r="CU229" s="26"/>
      <c r="CV229" s="26"/>
      <c r="CW229" s="26"/>
      <c r="CX229" s="26"/>
      <c r="CY229" s="26"/>
      <c r="CZ229" s="26"/>
      <c r="DA229" s="26"/>
      <c r="DB229" s="26"/>
      <c r="DC229" s="26"/>
      <c r="DD229" s="26"/>
      <c r="DE229" s="26"/>
      <c r="DF229" s="52"/>
      <c r="DG229" s="223">
        <f t="shared" si="65"/>
        <v>0</v>
      </c>
      <c r="DH229" s="43">
        <f t="shared" si="66"/>
        <v>0</v>
      </c>
      <c r="DI229" s="43">
        <f t="shared" si="67"/>
        <v>0</v>
      </c>
      <c r="DJ229" s="128">
        <f t="shared" si="68"/>
        <v>0</v>
      </c>
      <c r="DK229" s="273" t="e">
        <f t="shared" si="69"/>
        <v>#DIV/0!</v>
      </c>
      <c r="DL229" s="130">
        <f t="shared" si="70"/>
        <v>0</v>
      </c>
      <c r="DM229" s="135">
        <f t="shared" si="71"/>
        <v>0</v>
      </c>
      <c r="DN229" s="130">
        <v>0</v>
      </c>
      <c r="DO229" s="43">
        <v>0</v>
      </c>
      <c r="DP229" s="43">
        <v>0</v>
      </c>
      <c r="DQ229" s="43">
        <v>0</v>
      </c>
      <c r="DR229" s="43">
        <v>0</v>
      </c>
      <c r="DS229" s="43">
        <v>0</v>
      </c>
      <c r="DT229" s="43">
        <v>0</v>
      </c>
      <c r="DU229" s="43">
        <v>0</v>
      </c>
      <c r="DV229" s="43">
        <v>0</v>
      </c>
      <c r="DW229" s="43">
        <v>0</v>
      </c>
      <c r="DX229" s="43">
        <v>0</v>
      </c>
      <c r="DY229" s="43">
        <v>0</v>
      </c>
      <c r="DZ229" s="58">
        <f t="shared" si="72"/>
        <v>0</v>
      </c>
      <c r="EA229" s="45" t="str">
        <f t="shared" si="63"/>
        <v>CORRECTO</v>
      </c>
      <c r="EB229" s="45"/>
      <c r="EC229" s="47"/>
    </row>
    <row r="230" spans="1:133" ht="19.5" hidden="1" customHeight="1" x14ac:dyDescent="0.25">
      <c r="A230" s="24">
        <v>223</v>
      </c>
      <c r="B230" s="24">
        <v>2026</v>
      </c>
      <c r="C230" s="34" t="s">
        <v>62</v>
      </c>
      <c r="D230" s="28"/>
      <c r="E230" s="115"/>
      <c r="F230" s="70"/>
      <c r="G230" s="28"/>
      <c r="H230" s="28"/>
      <c r="I230" s="29"/>
      <c r="J230" s="29"/>
      <c r="K230" s="30"/>
      <c r="L230" s="31"/>
      <c r="M230" s="32"/>
      <c r="N230" s="55"/>
      <c r="O230" s="54"/>
      <c r="P230" s="54"/>
      <c r="Q230" s="54"/>
      <c r="R230" s="54"/>
      <c r="S230" s="32"/>
      <c r="T230" s="117"/>
      <c r="U230" s="32"/>
      <c r="V230" s="35"/>
      <c r="W230" s="51"/>
      <c r="X230" s="32"/>
      <c r="Y230" s="32"/>
      <c r="Z230" s="37" t="str">
        <f>+IFERROR(VLOOKUP(AA230,LISTAS!$C$2:$D$13,2,0)," ")</f>
        <v xml:space="preserve"> </v>
      </c>
      <c r="AA230" s="38" t="str">
        <f t="shared" si="64"/>
        <v/>
      </c>
      <c r="AB230" s="48"/>
      <c r="AC230" s="40" t="str">
        <f>+IFERROR(VLOOKUP(AB230,LISTAS!$A$9:$B$217,2,0)," ")</f>
        <v xml:space="preserve"> </v>
      </c>
      <c r="AD230" s="26"/>
      <c r="AE230" s="26"/>
      <c r="AF230" s="106"/>
      <c r="AG230" s="26"/>
      <c r="AH230" s="78"/>
      <c r="AI230" s="26"/>
      <c r="AJ230" s="26"/>
      <c r="AK230" s="26"/>
      <c r="AL230" s="26"/>
      <c r="AM230" s="218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26"/>
      <c r="CG230" s="26"/>
      <c r="CH230" s="26"/>
      <c r="CI230" s="26"/>
      <c r="CJ230" s="26"/>
      <c r="CK230" s="26"/>
      <c r="CL230" s="26"/>
      <c r="CM230" s="26"/>
      <c r="CN230" s="26"/>
      <c r="CO230" s="26"/>
      <c r="CP230" s="26"/>
      <c r="CQ230" s="26"/>
      <c r="CR230" s="26"/>
      <c r="CS230" s="26"/>
      <c r="CT230" s="26"/>
      <c r="CU230" s="26"/>
      <c r="CV230" s="26"/>
      <c r="CW230" s="26"/>
      <c r="CX230" s="26"/>
      <c r="CY230" s="26"/>
      <c r="CZ230" s="26"/>
      <c r="DA230" s="26"/>
      <c r="DB230" s="26"/>
      <c r="DC230" s="26"/>
      <c r="DD230" s="26"/>
      <c r="DE230" s="26"/>
      <c r="DF230" s="52"/>
      <c r="DG230" s="223">
        <f t="shared" si="65"/>
        <v>0</v>
      </c>
      <c r="DH230" s="43">
        <f t="shared" si="66"/>
        <v>0</v>
      </c>
      <c r="DI230" s="43">
        <f t="shared" si="67"/>
        <v>0</v>
      </c>
      <c r="DJ230" s="128">
        <f t="shared" si="68"/>
        <v>0</v>
      </c>
      <c r="DK230" s="273" t="e">
        <f t="shared" si="69"/>
        <v>#DIV/0!</v>
      </c>
      <c r="DL230" s="130">
        <f t="shared" si="70"/>
        <v>0</v>
      </c>
      <c r="DM230" s="135">
        <f t="shared" si="71"/>
        <v>0</v>
      </c>
      <c r="DN230" s="130">
        <v>0</v>
      </c>
      <c r="DO230" s="43">
        <v>0</v>
      </c>
      <c r="DP230" s="43">
        <v>0</v>
      </c>
      <c r="DQ230" s="43">
        <v>0</v>
      </c>
      <c r="DR230" s="43">
        <v>0</v>
      </c>
      <c r="DS230" s="43">
        <v>0</v>
      </c>
      <c r="DT230" s="43">
        <v>0</v>
      </c>
      <c r="DU230" s="43">
        <v>0</v>
      </c>
      <c r="DV230" s="43">
        <v>0</v>
      </c>
      <c r="DW230" s="43">
        <v>0</v>
      </c>
      <c r="DX230" s="43">
        <v>0</v>
      </c>
      <c r="DY230" s="43">
        <v>0</v>
      </c>
      <c r="DZ230" s="58">
        <f t="shared" si="72"/>
        <v>0</v>
      </c>
      <c r="EA230" s="45" t="str">
        <f t="shared" si="63"/>
        <v>CORRECTO</v>
      </c>
      <c r="EB230" s="45"/>
      <c r="EC230" s="47"/>
    </row>
    <row r="231" spans="1:133" ht="19.5" hidden="1" customHeight="1" x14ac:dyDescent="0.25">
      <c r="A231" s="48">
        <v>224</v>
      </c>
      <c r="B231" s="24">
        <v>2026</v>
      </c>
      <c r="C231" s="34" t="s">
        <v>62</v>
      </c>
      <c r="D231" s="28"/>
      <c r="E231" s="115"/>
      <c r="F231" s="26"/>
      <c r="G231" s="28"/>
      <c r="H231" s="28"/>
      <c r="I231" s="28"/>
      <c r="J231" s="28"/>
      <c r="K231" s="30"/>
      <c r="L231" s="48"/>
      <c r="M231" s="32"/>
      <c r="N231" s="33"/>
      <c r="O231" s="32"/>
      <c r="P231" s="32"/>
      <c r="Q231" s="32"/>
      <c r="R231" s="32"/>
      <c r="S231" s="32"/>
      <c r="T231" s="34"/>
      <c r="U231" s="32"/>
      <c r="V231" s="35"/>
      <c r="W231" s="51"/>
      <c r="X231" s="32"/>
      <c r="Y231" s="32"/>
      <c r="Z231" s="37" t="str">
        <f>+IFERROR(VLOOKUP(AA231,LISTAS!$C$2:$D$13,2,0)," ")</f>
        <v xml:space="preserve"> </v>
      </c>
      <c r="AA231" s="38" t="str">
        <f t="shared" si="64"/>
        <v/>
      </c>
      <c r="AB231" s="48"/>
      <c r="AC231" s="40" t="str">
        <f>+IFERROR(VLOOKUP(AB231,LISTAS!$A$9:$B$217,2,0)," ")</f>
        <v xml:space="preserve"> </v>
      </c>
      <c r="AD231" s="26"/>
      <c r="AE231" s="26"/>
      <c r="AF231" s="106"/>
      <c r="AG231" s="26"/>
      <c r="AH231" s="78"/>
      <c r="AI231" s="26"/>
      <c r="AJ231" s="26"/>
      <c r="AK231" s="26"/>
      <c r="AL231" s="26"/>
      <c r="AM231" s="218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26"/>
      <c r="CG231" s="26"/>
      <c r="CH231" s="26"/>
      <c r="CI231" s="26"/>
      <c r="CJ231" s="26"/>
      <c r="CK231" s="26"/>
      <c r="CL231" s="26"/>
      <c r="CM231" s="26"/>
      <c r="CN231" s="26"/>
      <c r="CO231" s="26"/>
      <c r="CP231" s="26"/>
      <c r="CQ231" s="26"/>
      <c r="CR231" s="26"/>
      <c r="CS231" s="26"/>
      <c r="CT231" s="26"/>
      <c r="CU231" s="26"/>
      <c r="CV231" s="26"/>
      <c r="CW231" s="26"/>
      <c r="CX231" s="26"/>
      <c r="CY231" s="26"/>
      <c r="CZ231" s="26"/>
      <c r="DA231" s="26"/>
      <c r="DB231" s="26"/>
      <c r="DC231" s="26"/>
      <c r="DD231" s="26"/>
      <c r="DE231" s="26"/>
      <c r="DF231" s="52"/>
      <c r="DG231" s="223">
        <f t="shared" si="65"/>
        <v>0</v>
      </c>
      <c r="DH231" s="43">
        <f t="shared" si="66"/>
        <v>0</v>
      </c>
      <c r="DI231" s="43">
        <f t="shared" si="67"/>
        <v>0</v>
      </c>
      <c r="DJ231" s="128">
        <f t="shared" si="68"/>
        <v>0</v>
      </c>
      <c r="DK231" s="273" t="e">
        <f t="shared" si="69"/>
        <v>#DIV/0!</v>
      </c>
      <c r="DL231" s="130">
        <f t="shared" si="70"/>
        <v>0</v>
      </c>
      <c r="DM231" s="135">
        <f t="shared" si="71"/>
        <v>0</v>
      </c>
      <c r="DN231" s="130">
        <v>0</v>
      </c>
      <c r="DO231" s="43">
        <v>0</v>
      </c>
      <c r="DP231" s="43">
        <v>0</v>
      </c>
      <c r="DQ231" s="43">
        <v>0</v>
      </c>
      <c r="DR231" s="43">
        <v>0</v>
      </c>
      <c r="DS231" s="43">
        <v>0</v>
      </c>
      <c r="DT231" s="43">
        <v>0</v>
      </c>
      <c r="DU231" s="43">
        <v>0</v>
      </c>
      <c r="DV231" s="43">
        <v>0</v>
      </c>
      <c r="DW231" s="43">
        <v>0</v>
      </c>
      <c r="DX231" s="43">
        <v>0</v>
      </c>
      <c r="DY231" s="43">
        <v>0</v>
      </c>
      <c r="DZ231" s="58">
        <f t="shared" si="72"/>
        <v>0</v>
      </c>
      <c r="EA231" s="45" t="str">
        <f t="shared" si="63"/>
        <v>CORRECTO</v>
      </c>
      <c r="EB231" s="45"/>
      <c r="EC231" s="47"/>
    </row>
    <row r="232" spans="1:133" ht="19.5" hidden="1" customHeight="1" x14ac:dyDescent="0.25">
      <c r="A232" s="48">
        <v>225</v>
      </c>
      <c r="B232" s="24">
        <v>2026</v>
      </c>
      <c r="C232" s="34" t="s">
        <v>62</v>
      </c>
      <c r="D232" s="28"/>
      <c r="E232" s="115"/>
      <c r="F232" s="26"/>
      <c r="G232" s="28"/>
      <c r="H232" s="28"/>
      <c r="I232" s="28"/>
      <c r="J232" s="28"/>
      <c r="K232" s="30"/>
      <c r="L232" s="48"/>
      <c r="M232" s="32"/>
      <c r="N232" s="33"/>
      <c r="O232" s="32"/>
      <c r="P232" s="32"/>
      <c r="Q232" s="32"/>
      <c r="R232" s="32"/>
      <c r="S232" s="32"/>
      <c r="T232" s="34"/>
      <c r="U232" s="32"/>
      <c r="V232" s="35"/>
      <c r="W232" s="51"/>
      <c r="X232" s="32"/>
      <c r="Y232" s="32"/>
      <c r="Z232" s="37" t="str">
        <f>+IFERROR(VLOOKUP(AA232,LISTAS!$C$2:$D$13,2,0)," ")</f>
        <v xml:space="preserve"> </v>
      </c>
      <c r="AA232" s="38" t="str">
        <f t="shared" si="64"/>
        <v/>
      </c>
      <c r="AB232" s="48"/>
      <c r="AC232" s="40" t="str">
        <f>+IFERROR(VLOOKUP(AB232,LISTAS!$A$9:$B$217,2,0)," ")</f>
        <v xml:space="preserve"> </v>
      </c>
      <c r="AD232" s="26"/>
      <c r="AE232" s="26"/>
      <c r="AF232" s="106"/>
      <c r="AG232" s="26"/>
      <c r="AH232" s="78"/>
      <c r="AI232" s="26"/>
      <c r="AJ232" s="26"/>
      <c r="AK232" s="26"/>
      <c r="AL232" s="26"/>
      <c r="AM232" s="218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26"/>
      <c r="CG232" s="26"/>
      <c r="CH232" s="26"/>
      <c r="CI232" s="26"/>
      <c r="CJ232" s="26"/>
      <c r="CK232" s="26"/>
      <c r="CL232" s="26"/>
      <c r="CM232" s="26"/>
      <c r="CN232" s="26"/>
      <c r="CO232" s="26"/>
      <c r="CP232" s="26"/>
      <c r="CQ232" s="26"/>
      <c r="CR232" s="26"/>
      <c r="CS232" s="26"/>
      <c r="CT232" s="26"/>
      <c r="CU232" s="26"/>
      <c r="CV232" s="26"/>
      <c r="CW232" s="26"/>
      <c r="CX232" s="26"/>
      <c r="CY232" s="26"/>
      <c r="CZ232" s="26"/>
      <c r="DA232" s="26"/>
      <c r="DB232" s="26"/>
      <c r="DC232" s="26"/>
      <c r="DD232" s="26"/>
      <c r="DE232" s="26"/>
      <c r="DF232" s="52"/>
      <c r="DG232" s="223">
        <f t="shared" si="65"/>
        <v>0</v>
      </c>
      <c r="DH232" s="43">
        <f t="shared" si="66"/>
        <v>0</v>
      </c>
      <c r="DI232" s="43">
        <f t="shared" si="67"/>
        <v>0</v>
      </c>
      <c r="DJ232" s="128">
        <f t="shared" si="68"/>
        <v>0</v>
      </c>
      <c r="DK232" s="273" t="e">
        <f t="shared" si="69"/>
        <v>#DIV/0!</v>
      </c>
      <c r="DL232" s="130">
        <f t="shared" si="70"/>
        <v>0</v>
      </c>
      <c r="DM232" s="135">
        <f t="shared" si="71"/>
        <v>0</v>
      </c>
      <c r="DN232" s="130">
        <v>0</v>
      </c>
      <c r="DO232" s="43">
        <v>0</v>
      </c>
      <c r="DP232" s="43">
        <v>0</v>
      </c>
      <c r="DQ232" s="43">
        <v>0</v>
      </c>
      <c r="DR232" s="43">
        <v>0</v>
      </c>
      <c r="DS232" s="43">
        <v>0</v>
      </c>
      <c r="DT232" s="43">
        <v>0</v>
      </c>
      <c r="DU232" s="43">
        <v>0</v>
      </c>
      <c r="DV232" s="43">
        <v>0</v>
      </c>
      <c r="DW232" s="43">
        <v>0</v>
      </c>
      <c r="DX232" s="43">
        <v>0</v>
      </c>
      <c r="DY232" s="43">
        <v>0</v>
      </c>
      <c r="DZ232" s="58">
        <f t="shared" si="72"/>
        <v>0</v>
      </c>
      <c r="EA232" s="45" t="str">
        <f t="shared" si="63"/>
        <v>CORRECTO</v>
      </c>
      <c r="EB232" s="45"/>
      <c r="EC232" s="47"/>
    </row>
    <row r="233" spans="1:133" ht="19.5" hidden="1" customHeight="1" x14ac:dyDescent="0.25">
      <c r="A233" s="24">
        <v>226</v>
      </c>
      <c r="B233" s="24">
        <v>2026</v>
      </c>
      <c r="C233" s="34" t="s">
        <v>62</v>
      </c>
      <c r="D233" s="28"/>
      <c r="E233" s="115"/>
      <c r="F233" s="26"/>
      <c r="G233" s="28"/>
      <c r="H233" s="28"/>
      <c r="I233" s="28"/>
      <c r="J233" s="28"/>
      <c r="K233" s="30"/>
      <c r="L233" s="48"/>
      <c r="M233" s="32"/>
      <c r="N233" s="33"/>
      <c r="O233" s="32"/>
      <c r="P233" s="32"/>
      <c r="Q233" s="32"/>
      <c r="R233" s="32"/>
      <c r="S233" s="32"/>
      <c r="T233" s="34"/>
      <c r="U233" s="32"/>
      <c r="V233" s="35"/>
      <c r="W233" s="51"/>
      <c r="X233" s="32"/>
      <c r="Y233" s="32"/>
      <c r="Z233" s="37" t="str">
        <f>+IFERROR(VLOOKUP(AA233,LISTAS!$C$2:$D$13,2,0)," ")</f>
        <v xml:space="preserve"> </v>
      </c>
      <c r="AA233" s="38" t="str">
        <f t="shared" si="64"/>
        <v/>
      </c>
      <c r="AB233" s="48"/>
      <c r="AC233" s="40" t="str">
        <f>+IFERROR(VLOOKUP(AB233,LISTAS!$A$9:$B$217,2,0)," ")</f>
        <v xml:space="preserve"> </v>
      </c>
      <c r="AD233" s="26"/>
      <c r="AE233" s="26"/>
      <c r="AF233" s="106"/>
      <c r="AG233" s="26"/>
      <c r="AH233" s="78"/>
      <c r="AI233" s="26"/>
      <c r="AJ233" s="26"/>
      <c r="AK233" s="26"/>
      <c r="AL233" s="26"/>
      <c r="AM233" s="218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26"/>
      <c r="CG233" s="26"/>
      <c r="CH233" s="26"/>
      <c r="CI233" s="26"/>
      <c r="CJ233" s="26"/>
      <c r="CK233" s="26"/>
      <c r="CL233" s="26"/>
      <c r="CM233" s="26"/>
      <c r="CN233" s="26"/>
      <c r="CO233" s="26"/>
      <c r="CP233" s="26"/>
      <c r="CQ233" s="26"/>
      <c r="CR233" s="26"/>
      <c r="CS233" s="26"/>
      <c r="CT233" s="26"/>
      <c r="CU233" s="26"/>
      <c r="CV233" s="26"/>
      <c r="CW233" s="26"/>
      <c r="CX233" s="26"/>
      <c r="CY233" s="26"/>
      <c r="CZ233" s="26"/>
      <c r="DA233" s="26"/>
      <c r="DB233" s="26"/>
      <c r="DC233" s="26"/>
      <c r="DD233" s="26"/>
      <c r="DE233" s="26"/>
      <c r="DF233" s="52"/>
      <c r="DG233" s="223">
        <f t="shared" si="65"/>
        <v>0</v>
      </c>
      <c r="DH233" s="43">
        <f t="shared" si="66"/>
        <v>0</v>
      </c>
      <c r="DI233" s="43">
        <f t="shared" si="67"/>
        <v>0</v>
      </c>
      <c r="DJ233" s="128">
        <f t="shared" si="68"/>
        <v>0</v>
      </c>
      <c r="DK233" s="273" t="e">
        <f t="shared" si="69"/>
        <v>#DIV/0!</v>
      </c>
      <c r="DL233" s="130">
        <f t="shared" si="70"/>
        <v>0</v>
      </c>
      <c r="DM233" s="135">
        <f t="shared" si="71"/>
        <v>0</v>
      </c>
      <c r="DN233" s="130">
        <v>0</v>
      </c>
      <c r="DO233" s="43">
        <v>0</v>
      </c>
      <c r="DP233" s="43">
        <v>0</v>
      </c>
      <c r="DQ233" s="43">
        <v>0</v>
      </c>
      <c r="DR233" s="43">
        <v>0</v>
      </c>
      <c r="DS233" s="43">
        <v>0</v>
      </c>
      <c r="DT233" s="43">
        <v>0</v>
      </c>
      <c r="DU233" s="43">
        <v>0</v>
      </c>
      <c r="DV233" s="43">
        <v>0</v>
      </c>
      <c r="DW233" s="43">
        <v>0</v>
      </c>
      <c r="DX233" s="43">
        <v>0</v>
      </c>
      <c r="DY233" s="43">
        <v>0</v>
      </c>
      <c r="DZ233" s="58">
        <f t="shared" si="72"/>
        <v>0</v>
      </c>
      <c r="EA233" s="45" t="str">
        <f t="shared" si="63"/>
        <v>CORRECTO</v>
      </c>
      <c r="EB233" s="45"/>
      <c r="EC233" s="47"/>
    </row>
    <row r="234" spans="1:133" ht="19.5" hidden="1" customHeight="1" x14ac:dyDescent="0.25">
      <c r="A234" s="48">
        <v>227</v>
      </c>
      <c r="B234" s="24">
        <v>2026</v>
      </c>
      <c r="C234" s="34" t="s">
        <v>62</v>
      </c>
      <c r="D234" s="26"/>
      <c r="E234" s="115"/>
      <c r="F234" s="26"/>
      <c r="G234" s="28"/>
      <c r="H234" s="28"/>
      <c r="I234" s="28"/>
      <c r="J234" s="28"/>
      <c r="K234" s="35"/>
      <c r="L234" s="48"/>
      <c r="M234" s="32"/>
      <c r="N234" s="33"/>
      <c r="O234" s="32"/>
      <c r="P234" s="32"/>
      <c r="Q234" s="32"/>
      <c r="R234" s="32"/>
      <c r="S234" s="32"/>
      <c r="T234" s="117"/>
      <c r="U234" s="32"/>
      <c r="V234" s="35"/>
      <c r="W234" s="51"/>
      <c r="X234" s="32"/>
      <c r="Y234" s="32"/>
      <c r="Z234" s="37" t="str">
        <f>+IFERROR(VLOOKUP(AA234,LISTAS!$C$2:$D$13,2,0)," ")</f>
        <v xml:space="preserve"> </v>
      </c>
      <c r="AA234" s="38" t="str">
        <f t="shared" si="64"/>
        <v/>
      </c>
      <c r="AB234" s="48"/>
      <c r="AC234" s="40" t="str">
        <f>+IFERROR(VLOOKUP(AB234,LISTAS!$A$9:$B$217,2,0)," ")</f>
        <v xml:space="preserve"> </v>
      </c>
      <c r="AD234" s="26"/>
      <c r="AE234" s="26"/>
      <c r="AF234" s="106"/>
      <c r="AG234" s="26"/>
      <c r="AH234" s="78"/>
      <c r="AI234" s="26"/>
      <c r="AJ234" s="26"/>
      <c r="AK234" s="26"/>
      <c r="AL234" s="26"/>
      <c r="AM234" s="218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26"/>
      <c r="CG234" s="26"/>
      <c r="CH234" s="26"/>
      <c r="CI234" s="26"/>
      <c r="CJ234" s="26"/>
      <c r="CK234" s="26"/>
      <c r="CL234" s="26"/>
      <c r="CM234" s="26"/>
      <c r="CN234" s="26"/>
      <c r="CO234" s="26"/>
      <c r="CP234" s="26"/>
      <c r="CQ234" s="26"/>
      <c r="CR234" s="26"/>
      <c r="CS234" s="26"/>
      <c r="CT234" s="26"/>
      <c r="CU234" s="26"/>
      <c r="CV234" s="26"/>
      <c r="CW234" s="26"/>
      <c r="CX234" s="26"/>
      <c r="CY234" s="26"/>
      <c r="CZ234" s="26"/>
      <c r="DA234" s="26"/>
      <c r="DB234" s="26"/>
      <c r="DC234" s="26"/>
      <c r="DD234" s="26"/>
      <c r="DE234" s="26"/>
      <c r="DF234" s="52"/>
      <c r="DG234" s="223">
        <f t="shared" si="65"/>
        <v>0</v>
      </c>
      <c r="DH234" s="43">
        <f t="shared" si="66"/>
        <v>0</v>
      </c>
      <c r="DI234" s="43">
        <f t="shared" si="67"/>
        <v>0</v>
      </c>
      <c r="DJ234" s="128">
        <f t="shared" si="68"/>
        <v>0</v>
      </c>
      <c r="DK234" s="273" t="e">
        <f t="shared" si="69"/>
        <v>#DIV/0!</v>
      </c>
      <c r="DL234" s="130">
        <f t="shared" si="70"/>
        <v>0</v>
      </c>
      <c r="DM234" s="135">
        <f t="shared" si="71"/>
        <v>0</v>
      </c>
      <c r="DN234" s="130">
        <v>0</v>
      </c>
      <c r="DO234" s="43">
        <v>0</v>
      </c>
      <c r="DP234" s="43">
        <v>0</v>
      </c>
      <c r="DQ234" s="43">
        <v>0</v>
      </c>
      <c r="DR234" s="43">
        <v>0</v>
      </c>
      <c r="DS234" s="43">
        <v>0</v>
      </c>
      <c r="DT234" s="43">
        <v>0</v>
      </c>
      <c r="DU234" s="43">
        <v>0</v>
      </c>
      <c r="DV234" s="43">
        <v>0</v>
      </c>
      <c r="DW234" s="43">
        <v>0</v>
      </c>
      <c r="DX234" s="43">
        <v>0</v>
      </c>
      <c r="DY234" s="43">
        <v>0</v>
      </c>
      <c r="DZ234" s="58">
        <f t="shared" si="72"/>
        <v>0</v>
      </c>
      <c r="EA234" s="45" t="str">
        <f t="shared" si="63"/>
        <v>CORRECTO</v>
      </c>
      <c r="EB234" s="45"/>
      <c r="EC234" s="47"/>
    </row>
    <row r="235" spans="1:133" ht="19.5" hidden="1" customHeight="1" x14ac:dyDescent="0.25">
      <c r="A235" s="48">
        <v>228</v>
      </c>
      <c r="B235" s="24">
        <v>2026</v>
      </c>
      <c r="C235" s="34" t="s">
        <v>62</v>
      </c>
      <c r="D235" s="26"/>
      <c r="E235" s="115"/>
      <c r="F235" s="26"/>
      <c r="G235" s="28"/>
      <c r="H235" s="28"/>
      <c r="I235" s="28"/>
      <c r="J235" s="28"/>
      <c r="K235" s="35"/>
      <c r="L235" s="48"/>
      <c r="M235" s="32"/>
      <c r="N235" s="33"/>
      <c r="O235" s="32"/>
      <c r="P235" s="32"/>
      <c r="Q235" s="32"/>
      <c r="R235" s="32"/>
      <c r="S235" s="32"/>
      <c r="T235" s="117"/>
      <c r="U235" s="32"/>
      <c r="V235" s="35"/>
      <c r="W235" s="51"/>
      <c r="X235" s="32"/>
      <c r="Y235" s="32"/>
      <c r="Z235" s="37" t="str">
        <f>+IFERROR(VLOOKUP(AA235,LISTAS!$C$2:$D$13,2,0)," ")</f>
        <v xml:space="preserve"> </v>
      </c>
      <c r="AA235" s="38" t="str">
        <f t="shared" si="64"/>
        <v/>
      </c>
      <c r="AB235" s="48"/>
      <c r="AC235" s="40" t="str">
        <f>+IFERROR(VLOOKUP(AB235,LISTAS!$A$9:$B$217,2,0)," ")</f>
        <v xml:space="preserve"> </v>
      </c>
      <c r="AD235" s="26"/>
      <c r="AE235" s="26"/>
      <c r="AF235" s="106"/>
      <c r="AG235" s="26"/>
      <c r="AH235" s="78"/>
      <c r="AI235" s="26"/>
      <c r="AJ235" s="26"/>
      <c r="AK235" s="26"/>
      <c r="AL235" s="26"/>
      <c r="AM235" s="218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26"/>
      <c r="CG235" s="26"/>
      <c r="CH235" s="26"/>
      <c r="CI235" s="26"/>
      <c r="CJ235" s="26"/>
      <c r="CK235" s="26"/>
      <c r="CL235" s="26"/>
      <c r="CM235" s="26"/>
      <c r="CN235" s="26"/>
      <c r="CO235" s="26"/>
      <c r="CP235" s="26"/>
      <c r="CQ235" s="26"/>
      <c r="CR235" s="26"/>
      <c r="CS235" s="26"/>
      <c r="CT235" s="26"/>
      <c r="CU235" s="26"/>
      <c r="CV235" s="26"/>
      <c r="CW235" s="26"/>
      <c r="CX235" s="26"/>
      <c r="CY235" s="26"/>
      <c r="CZ235" s="26"/>
      <c r="DA235" s="26"/>
      <c r="DB235" s="26"/>
      <c r="DC235" s="26"/>
      <c r="DD235" s="26"/>
      <c r="DE235" s="26"/>
      <c r="DF235" s="52"/>
      <c r="DG235" s="223">
        <f t="shared" si="65"/>
        <v>0</v>
      </c>
      <c r="DH235" s="43">
        <f t="shared" si="66"/>
        <v>0</v>
      </c>
      <c r="DI235" s="43">
        <f t="shared" si="67"/>
        <v>0</v>
      </c>
      <c r="DJ235" s="128">
        <f t="shared" si="68"/>
        <v>0</v>
      </c>
      <c r="DK235" s="273" t="e">
        <f t="shared" si="69"/>
        <v>#DIV/0!</v>
      </c>
      <c r="DL235" s="130">
        <f t="shared" si="70"/>
        <v>0</v>
      </c>
      <c r="DM235" s="135">
        <f t="shared" si="71"/>
        <v>0</v>
      </c>
      <c r="DN235" s="130">
        <v>0</v>
      </c>
      <c r="DO235" s="43">
        <v>0</v>
      </c>
      <c r="DP235" s="43">
        <v>0</v>
      </c>
      <c r="DQ235" s="43">
        <v>0</v>
      </c>
      <c r="DR235" s="43">
        <v>0</v>
      </c>
      <c r="DS235" s="43">
        <v>0</v>
      </c>
      <c r="DT235" s="43">
        <v>0</v>
      </c>
      <c r="DU235" s="43">
        <v>0</v>
      </c>
      <c r="DV235" s="43">
        <v>0</v>
      </c>
      <c r="DW235" s="43">
        <v>0</v>
      </c>
      <c r="DX235" s="43">
        <v>0</v>
      </c>
      <c r="DY235" s="43">
        <v>0</v>
      </c>
      <c r="DZ235" s="58">
        <f t="shared" si="72"/>
        <v>0</v>
      </c>
      <c r="EA235" s="45" t="str">
        <f t="shared" si="63"/>
        <v>CORRECTO</v>
      </c>
      <c r="EB235" s="45"/>
      <c r="EC235" s="47"/>
    </row>
    <row r="236" spans="1:133" ht="19.5" hidden="1" customHeight="1" x14ac:dyDescent="0.25">
      <c r="A236" s="24">
        <v>229</v>
      </c>
      <c r="B236" s="24">
        <v>2026</v>
      </c>
      <c r="C236" s="34" t="s">
        <v>62</v>
      </c>
      <c r="D236" s="26"/>
      <c r="E236" s="115"/>
      <c r="F236" s="26"/>
      <c r="G236" s="28"/>
      <c r="H236" s="28"/>
      <c r="I236" s="28"/>
      <c r="J236" s="28"/>
      <c r="K236" s="35"/>
      <c r="L236" s="48"/>
      <c r="M236" s="32"/>
      <c r="N236" s="33"/>
      <c r="O236" s="32"/>
      <c r="P236" s="32"/>
      <c r="Q236" s="32"/>
      <c r="R236" s="32"/>
      <c r="S236" s="32"/>
      <c r="T236" s="117"/>
      <c r="U236" s="32"/>
      <c r="V236" s="35"/>
      <c r="W236" s="51"/>
      <c r="X236" s="32"/>
      <c r="Y236" s="32"/>
      <c r="Z236" s="37" t="str">
        <f>+IFERROR(VLOOKUP(AA236,LISTAS!$C$2:$D$13,2,0)," ")</f>
        <v xml:space="preserve"> </v>
      </c>
      <c r="AA236" s="38" t="str">
        <f t="shared" si="64"/>
        <v/>
      </c>
      <c r="AB236" s="48"/>
      <c r="AC236" s="40" t="str">
        <f>+IFERROR(VLOOKUP(AB236,LISTAS!$A$9:$B$217,2,0)," ")</f>
        <v xml:space="preserve"> </v>
      </c>
      <c r="AD236" s="26"/>
      <c r="AE236" s="26"/>
      <c r="AF236" s="106"/>
      <c r="AG236" s="26"/>
      <c r="AH236" s="78"/>
      <c r="AI236" s="26"/>
      <c r="AJ236" s="26"/>
      <c r="AK236" s="26"/>
      <c r="AL236" s="26"/>
      <c r="AM236" s="218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26"/>
      <c r="CG236" s="26"/>
      <c r="CH236" s="26"/>
      <c r="CI236" s="26"/>
      <c r="CJ236" s="26"/>
      <c r="CK236" s="26"/>
      <c r="CL236" s="26"/>
      <c r="CM236" s="26"/>
      <c r="CN236" s="26"/>
      <c r="CO236" s="26"/>
      <c r="CP236" s="26"/>
      <c r="CQ236" s="26"/>
      <c r="CR236" s="26"/>
      <c r="CS236" s="26"/>
      <c r="CT236" s="26"/>
      <c r="CU236" s="26"/>
      <c r="CV236" s="26"/>
      <c r="CW236" s="26"/>
      <c r="CX236" s="26"/>
      <c r="CY236" s="26"/>
      <c r="CZ236" s="26"/>
      <c r="DA236" s="26"/>
      <c r="DB236" s="26"/>
      <c r="DC236" s="26"/>
      <c r="DD236" s="26"/>
      <c r="DE236" s="26"/>
      <c r="DF236" s="52"/>
      <c r="DG236" s="223">
        <f t="shared" si="65"/>
        <v>0</v>
      </c>
      <c r="DH236" s="43">
        <f t="shared" si="66"/>
        <v>0</v>
      </c>
      <c r="DI236" s="43">
        <f t="shared" si="67"/>
        <v>0</v>
      </c>
      <c r="DJ236" s="128">
        <f t="shared" si="68"/>
        <v>0</v>
      </c>
      <c r="DK236" s="273" t="e">
        <f t="shared" si="69"/>
        <v>#DIV/0!</v>
      </c>
      <c r="DL236" s="130">
        <f t="shared" si="70"/>
        <v>0</v>
      </c>
      <c r="DM236" s="135">
        <f t="shared" si="71"/>
        <v>0</v>
      </c>
      <c r="DN236" s="130">
        <v>0</v>
      </c>
      <c r="DO236" s="43">
        <v>0</v>
      </c>
      <c r="DP236" s="43">
        <v>0</v>
      </c>
      <c r="DQ236" s="43">
        <v>0</v>
      </c>
      <c r="DR236" s="43">
        <v>0</v>
      </c>
      <c r="DS236" s="43">
        <v>0</v>
      </c>
      <c r="DT236" s="43">
        <v>0</v>
      </c>
      <c r="DU236" s="43">
        <v>0</v>
      </c>
      <c r="DV236" s="43">
        <v>0</v>
      </c>
      <c r="DW236" s="43">
        <v>0</v>
      </c>
      <c r="DX236" s="43">
        <v>0</v>
      </c>
      <c r="DY236" s="43">
        <v>0</v>
      </c>
      <c r="DZ236" s="58">
        <f t="shared" si="72"/>
        <v>0</v>
      </c>
      <c r="EA236" s="45" t="str">
        <f t="shared" si="63"/>
        <v>CORRECTO</v>
      </c>
      <c r="EB236" s="45"/>
      <c r="EC236" s="47"/>
    </row>
    <row r="237" spans="1:133" ht="19.5" hidden="1" customHeight="1" x14ac:dyDescent="0.25">
      <c r="A237" s="48">
        <v>230</v>
      </c>
      <c r="B237" s="24">
        <v>2026</v>
      </c>
      <c r="C237" s="34" t="s">
        <v>62</v>
      </c>
      <c r="D237" s="26"/>
      <c r="E237" s="115"/>
      <c r="F237" s="26"/>
      <c r="G237" s="28"/>
      <c r="H237" s="28"/>
      <c r="I237" s="28"/>
      <c r="J237" s="28"/>
      <c r="K237" s="35"/>
      <c r="L237" s="48"/>
      <c r="M237" s="32"/>
      <c r="N237" s="33"/>
      <c r="O237" s="32"/>
      <c r="P237" s="32"/>
      <c r="Q237" s="32"/>
      <c r="R237" s="32"/>
      <c r="S237" s="32"/>
      <c r="T237" s="117"/>
      <c r="U237" s="32"/>
      <c r="V237" s="35"/>
      <c r="W237" s="51"/>
      <c r="X237" s="32"/>
      <c r="Y237" s="32"/>
      <c r="Z237" s="37" t="str">
        <f>+IFERROR(VLOOKUP(AA237,LISTAS!$C$2:$D$13,2,0)," ")</f>
        <v xml:space="preserve"> </v>
      </c>
      <c r="AA237" s="38" t="str">
        <f t="shared" si="64"/>
        <v/>
      </c>
      <c r="AB237" s="48"/>
      <c r="AC237" s="40" t="str">
        <f>+IFERROR(VLOOKUP(AB237,LISTAS!$A$9:$B$217,2,0)," ")</f>
        <v xml:space="preserve"> </v>
      </c>
      <c r="AD237" s="26"/>
      <c r="AE237" s="26"/>
      <c r="AF237" s="106"/>
      <c r="AG237" s="26"/>
      <c r="AH237" s="78"/>
      <c r="AI237" s="26"/>
      <c r="AJ237" s="26"/>
      <c r="AK237" s="26"/>
      <c r="AL237" s="26"/>
      <c r="AM237" s="218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26"/>
      <c r="CG237" s="26"/>
      <c r="CH237" s="26"/>
      <c r="CI237" s="26"/>
      <c r="CJ237" s="26"/>
      <c r="CK237" s="26"/>
      <c r="CL237" s="26"/>
      <c r="CM237" s="26"/>
      <c r="CN237" s="26"/>
      <c r="CO237" s="26"/>
      <c r="CP237" s="26"/>
      <c r="CQ237" s="26"/>
      <c r="CR237" s="26"/>
      <c r="CS237" s="26"/>
      <c r="CT237" s="26"/>
      <c r="CU237" s="26"/>
      <c r="CV237" s="26"/>
      <c r="CW237" s="26"/>
      <c r="CX237" s="26"/>
      <c r="CY237" s="26"/>
      <c r="CZ237" s="26"/>
      <c r="DA237" s="26"/>
      <c r="DB237" s="26"/>
      <c r="DC237" s="26"/>
      <c r="DD237" s="26"/>
      <c r="DE237" s="26"/>
      <c r="DF237" s="52"/>
      <c r="DG237" s="223">
        <f t="shared" si="65"/>
        <v>0</v>
      </c>
      <c r="DH237" s="43">
        <f t="shared" si="66"/>
        <v>0</v>
      </c>
      <c r="DI237" s="43">
        <f t="shared" si="67"/>
        <v>0</v>
      </c>
      <c r="DJ237" s="128">
        <f t="shared" si="68"/>
        <v>0</v>
      </c>
      <c r="DK237" s="273" t="e">
        <f t="shared" si="69"/>
        <v>#DIV/0!</v>
      </c>
      <c r="DL237" s="130">
        <f t="shared" si="70"/>
        <v>0</v>
      </c>
      <c r="DM237" s="135">
        <f t="shared" si="71"/>
        <v>0</v>
      </c>
      <c r="DN237" s="130">
        <v>0</v>
      </c>
      <c r="DO237" s="43">
        <v>0</v>
      </c>
      <c r="DP237" s="43">
        <v>0</v>
      </c>
      <c r="DQ237" s="43">
        <v>0</v>
      </c>
      <c r="DR237" s="43">
        <v>0</v>
      </c>
      <c r="DS237" s="43">
        <v>0</v>
      </c>
      <c r="DT237" s="43">
        <v>0</v>
      </c>
      <c r="DU237" s="43">
        <v>0</v>
      </c>
      <c r="DV237" s="43">
        <v>0</v>
      </c>
      <c r="DW237" s="43">
        <v>0</v>
      </c>
      <c r="DX237" s="43">
        <v>0</v>
      </c>
      <c r="DY237" s="43">
        <v>0</v>
      </c>
      <c r="DZ237" s="58">
        <f t="shared" si="72"/>
        <v>0</v>
      </c>
      <c r="EA237" s="45" t="str">
        <f t="shared" si="63"/>
        <v>CORRECTO</v>
      </c>
      <c r="EB237" s="45"/>
      <c r="EC237" s="47"/>
    </row>
    <row r="238" spans="1:133" ht="19.5" hidden="1" customHeight="1" x14ac:dyDescent="0.25">
      <c r="A238" s="48">
        <v>231</v>
      </c>
      <c r="B238" s="24">
        <v>2026</v>
      </c>
      <c r="C238" s="34" t="s">
        <v>62</v>
      </c>
      <c r="D238" s="26"/>
      <c r="E238" s="115"/>
      <c r="F238" s="26"/>
      <c r="G238" s="28"/>
      <c r="H238" s="28"/>
      <c r="I238" s="28"/>
      <c r="J238" s="28"/>
      <c r="K238" s="35"/>
      <c r="L238" s="48"/>
      <c r="M238" s="32"/>
      <c r="N238" s="33"/>
      <c r="O238" s="32"/>
      <c r="P238" s="32"/>
      <c r="Q238" s="32"/>
      <c r="R238" s="32"/>
      <c r="S238" s="32"/>
      <c r="T238" s="117"/>
      <c r="U238" s="32"/>
      <c r="V238" s="35"/>
      <c r="W238" s="51"/>
      <c r="X238" s="32"/>
      <c r="Y238" s="32"/>
      <c r="Z238" s="37" t="str">
        <f>+IFERROR(VLOOKUP(AA238,LISTAS!$C$2:$D$13,2,0)," ")</f>
        <v xml:space="preserve"> </v>
      </c>
      <c r="AA238" s="38" t="str">
        <f t="shared" si="64"/>
        <v/>
      </c>
      <c r="AB238" s="48"/>
      <c r="AC238" s="40" t="str">
        <f>+IFERROR(VLOOKUP(AB238,LISTAS!$A$9:$B$217,2,0)," ")</f>
        <v xml:space="preserve"> </v>
      </c>
      <c r="AD238" s="26"/>
      <c r="AE238" s="26"/>
      <c r="AF238" s="106"/>
      <c r="AG238" s="26"/>
      <c r="AH238" s="78"/>
      <c r="AI238" s="26"/>
      <c r="AJ238" s="26"/>
      <c r="AK238" s="26"/>
      <c r="AL238" s="26"/>
      <c r="AM238" s="218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26"/>
      <c r="CG238" s="26"/>
      <c r="CH238" s="26"/>
      <c r="CI238" s="26"/>
      <c r="CJ238" s="26"/>
      <c r="CK238" s="26"/>
      <c r="CL238" s="26"/>
      <c r="CM238" s="26"/>
      <c r="CN238" s="26"/>
      <c r="CO238" s="26"/>
      <c r="CP238" s="26"/>
      <c r="CQ238" s="26"/>
      <c r="CR238" s="26"/>
      <c r="CS238" s="26"/>
      <c r="CT238" s="26"/>
      <c r="CU238" s="26"/>
      <c r="CV238" s="26"/>
      <c r="CW238" s="26"/>
      <c r="CX238" s="26"/>
      <c r="CY238" s="26"/>
      <c r="CZ238" s="26"/>
      <c r="DA238" s="26"/>
      <c r="DB238" s="26"/>
      <c r="DC238" s="26"/>
      <c r="DD238" s="26"/>
      <c r="DE238" s="26"/>
      <c r="DF238" s="52"/>
      <c r="DG238" s="223">
        <f t="shared" si="65"/>
        <v>0</v>
      </c>
      <c r="DH238" s="43">
        <f t="shared" si="66"/>
        <v>0</v>
      </c>
      <c r="DI238" s="43">
        <f t="shared" si="67"/>
        <v>0</v>
      </c>
      <c r="DJ238" s="128">
        <f t="shared" si="68"/>
        <v>0</v>
      </c>
      <c r="DK238" s="273" t="e">
        <f t="shared" si="69"/>
        <v>#DIV/0!</v>
      </c>
      <c r="DL238" s="130">
        <f t="shared" si="70"/>
        <v>0</v>
      </c>
      <c r="DM238" s="135">
        <f t="shared" si="71"/>
        <v>0</v>
      </c>
      <c r="DN238" s="130">
        <v>0</v>
      </c>
      <c r="DO238" s="43">
        <v>0</v>
      </c>
      <c r="DP238" s="43">
        <v>0</v>
      </c>
      <c r="DQ238" s="43">
        <v>0</v>
      </c>
      <c r="DR238" s="43">
        <v>0</v>
      </c>
      <c r="DS238" s="43">
        <v>0</v>
      </c>
      <c r="DT238" s="43">
        <v>0</v>
      </c>
      <c r="DU238" s="43">
        <v>0</v>
      </c>
      <c r="DV238" s="43">
        <v>0</v>
      </c>
      <c r="DW238" s="43">
        <v>0</v>
      </c>
      <c r="DX238" s="43">
        <v>0</v>
      </c>
      <c r="DY238" s="43">
        <v>0</v>
      </c>
      <c r="DZ238" s="58">
        <f t="shared" si="72"/>
        <v>0</v>
      </c>
      <c r="EA238" s="45" t="str">
        <f t="shared" si="63"/>
        <v>CORRECTO</v>
      </c>
      <c r="EB238" s="45"/>
      <c r="EC238" s="47"/>
    </row>
    <row r="239" spans="1:133" ht="19.5" hidden="1" customHeight="1" x14ac:dyDescent="0.25">
      <c r="A239" s="24">
        <v>232</v>
      </c>
      <c r="B239" s="24">
        <v>2026</v>
      </c>
      <c r="C239" s="34" t="s">
        <v>62</v>
      </c>
      <c r="D239" s="26"/>
      <c r="E239" s="115"/>
      <c r="F239" s="26"/>
      <c r="G239" s="28"/>
      <c r="H239" s="28"/>
      <c r="I239" s="28"/>
      <c r="J239" s="28"/>
      <c r="K239" s="35"/>
      <c r="L239" s="48"/>
      <c r="M239" s="32"/>
      <c r="N239" s="33"/>
      <c r="O239" s="32"/>
      <c r="P239" s="32"/>
      <c r="Q239" s="32"/>
      <c r="R239" s="32"/>
      <c r="S239" s="32"/>
      <c r="T239" s="117"/>
      <c r="U239" s="32"/>
      <c r="V239" s="35"/>
      <c r="W239" s="51"/>
      <c r="X239" s="32"/>
      <c r="Y239" s="32"/>
      <c r="Z239" s="37" t="str">
        <f>+IFERROR(VLOOKUP(AA239,LISTAS!$C$2:$D$13,2,0)," ")</f>
        <v xml:space="preserve"> </v>
      </c>
      <c r="AA239" s="38" t="str">
        <f t="shared" si="64"/>
        <v/>
      </c>
      <c r="AB239" s="48"/>
      <c r="AC239" s="40" t="str">
        <f>+IFERROR(VLOOKUP(AB239,LISTAS!$A$9:$B$217,2,0)," ")</f>
        <v xml:space="preserve"> </v>
      </c>
      <c r="AD239" s="26"/>
      <c r="AE239" s="26"/>
      <c r="AF239" s="106"/>
      <c r="AG239" s="26"/>
      <c r="AH239" s="78"/>
      <c r="AI239" s="26"/>
      <c r="AJ239" s="26"/>
      <c r="AK239" s="26"/>
      <c r="AL239" s="26"/>
      <c r="AM239" s="218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26"/>
      <c r="CG239" s="26"/>
      <c r="CH239" s="26"/>
      <c r="CI239" s="26"/>
      <c r="CJ239" s="26"/>
      <c r="CK239" s="26"/>
      <c r="CL239" s="26"/>
      <c r="CM239" s="26"/>
      <c r="CN239" s="26"/>
      <c r="CO239" s="26"/>
      <c r="CP239" s="26"/>
      <c r="CQ239" s="26"/>
      <c r="CR239" s="26"/>
      <c r="CS239" s="26"/>
      <c r="CT239" s="26"/>
      <c r="CU239" s="26"/>
      <c r="CV239" s="26"/>
      <c r="CW239" s="26"/>
      <c r="CX239" s="26"/>
      <c r="CY239" s="26"/>
      <c r="CZ239" s="26"/>
      <c r="DA239" s="26"/>
      <c r="DB239" s="26"/>
      <c r="DC239" s="26"/>
      <c r="DD239" s="26"/>
      <c r="DE239" s="26"/>
      <c r="DF239" s="52"/>
      <c r="DG239" s="223">
        <f t="shared" si="65"/>
        <v>0</v>
      </c>
      <c r="DH239" s="43">
        <f t="shared" si="66"/>
        <v>0</v>
      </c>
      <c r="DI239" s="43">
        <f t="shared" si="67"/>
        <v>0</v>
      </c>
      <c r="DJ239" s="128">
        <f t="shared" si="68"/>
        <v>0</v>
      </c>
      <c r="DK239" s="273" t="e">
        <f t="shared" si="69"/>
        <v>#DIV/0!</v>
      </c>
      <c r="DL239" s="130">
        <f t="shared" si="70"/>
        <v>0</v>
      </c>
      <c r="DM239" s="135">
        <f t="shared" si="71"/>
        <v>0</v>
      </c>
      <c r="DN239" s="130">
        <v>0</v>
      </c>
      <c r="DO239" s="43">
        <v>0</v>
      </c>
      <c r="DP239" s="43">
        <v>0</v>
      </c>
      <c r="DQ239" s="43">
        <v>0</v>
      </c>
      <c r="DR239" s="43">
        <v>0</v>
      </c>
      <c r="DS239" s="43">
        <v>0</v>
      </c>
      <c r="DT239" s="43">
        <v>0</v>
      </c>
      <c r="DU239" s="43">
        <v>0</v>
      </c>
      <c r="DV239" s="43">
        <v>0</v>
      </c>
      <c r="DW239" s="43">
        <v>0</v>
      </c>
      <c r="DX239" s="43">
        <v>0</v>
      </c>
      <c r="DY239" s="43">
        <v>0</v>
      </c>
      <c r="DZ239" s="58">
        <f t="shared" si="72"/>
        <v>0</v>
      </c>
      <c r="EA239" s="45" t="str">
        <f t="shared" si="63"/>
        <v>CORRECTO</v>
      </c>
      <c r="EB239" s="45"/>
      <c r="EC239" s="47"/>
    </row>
    <row r="240" spans="1:133" ht="19.5" hidden="1" customHeight="1" x14ac:dyDescent="0.25">
      <c r="A240" s="48">
        <v>233</v>
      </c>
      <c r="B240" s="24">
        <v>2026</v>
      </c>
      <c r="C240" s="34" t="s">
        <v>62</v>
      </c>
      <c r="D240" s="26"/>
      <c r="E240" s="115"/>
      <c r="F240" s="26"/>
      <c r="G240" s="28"/>
      <c r="H240" s="28"/>
      <c r="I240" s="28"/>
      <c r="J240" s="28"/>
      <c r="K240" s="35"/>
      <c r="L240" s="48"/>
      <c r="M240" s="32"/>
      <c r="N240" s="33"/>
      <c r="O240" s="32"/>
      <c r="P240" s="32"/>
      <c r="Q240" s="32"/>
      <c r="R240" s="32"/>
      <c r="S240" s="32"/>
      <c r="T240" s="117"/>
      <c r="U240" s="32"/>
      <c r="V240" s="35"/>
      <c r="W240" s="51"/>
      <c r="X240" s="32"/>
      <c r="Y240" s="32"/>
      <c r="Z240" s="37" t="str">
        <f>+IFERROR(VLOOKUP(AA240,LISTAS!$C$2:$D$13,2,0)," ")</f>
        <v xml:space="preserve"> </v>
      </c>
      <c r="AA240" s="38" t="str">
        <f t="shared" si="64"/>
        <v/>
      </c>
      <c r="AB240" s="48"/>
      <c r="AC240" s="40" t="str">
        <f>+IFERROR(VLOOKUP(AB240,LISTAS!$A$9:$B$217,2,0)," ")</f>
        <v xml:space="preserve"> </v>
      </c>
      <c r="AD240" s="26"/>
      <c r="AE240" s="26"/>
      <c r="AF240" s="106"/>
      <c r="AG240" s="26"/>
      <c r="AH240" s="78"/>
      <c r="AI240" s="26"/>
      <c r="AJ240" s="26"/>
      <c r="AK240" s="26"/>
      <c r="AL240" s="26"/>
      <c r="AM240" s="218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26"/>
      <c r="CG240" s="26"/>
      <c r="CH240" s="26"/>
      <c r="CI240" s="26"/>
      <c r="CJ240" s="26"/>
      <c r="CK240" s="26"/>
      <c r="CL240" s="26"/>
      <c r="CM240" s="26"/>
      <c r="CN240" s="26"/>
      <c r="CO240" s="26"/>
      <c r="CP240" s="26"/>
      <c r="CQ240" s="26"/>
      <c r="CR240" s="26"/>
      <c r="CS240" s="26"/>
      <c r="CT240" s="26"/>
      <c r="CU240" s="26"/>
      <c r="CV240" s="26"/>
      <c r="CW240" s="26"/>
      <c r="CX240" s="26"/>
      <c r="CY240" s="26"/>
      <c r="CZ240" s="26"/>
      <c r="DA240" s="26"/>
      <c r="DB240" s="26"/>
      <c r="DC240" s="26"/>
      <c r="DD240" s="26"/>
      <c r="DE240" s="26"/>
      <c r="DF240" s="52"/>
      <c r="DG240" s="223">
        <f t="shared" si="65"/>
        <v>0</v>
      </c>
      <c r="DH240" s="43">
        <f t="shared" si="66"/>
        <v>0</v>
      </c>
      <c r="DI240" s="43">
        <f t="shared" si="67"/>
        <v>0</v>
      </c>
      <c r="DJ240" s="128">
        <f t="shared" si="68"/>
        <v>0</v>
      </c>
      <c r="DK240" s="273" t="e">
        <f t="shared" si="69"/>
        <v>#DIV/0!</v>
      </c>
      <c r="DL240" s="130">
        <f t="shared" si="70"/>
        <v>0</v>
      </c>
      <c r="DM240" s="135">
        <f t="shared" si="71"/>
        <v>0</v>
      </c>
      <c r="DN240" s="130">
        <v>0</v>
      </c>
      <c r="DO240" s="43">
        <v>0</v>
      </c>
      <c r="DP240" s="43">
        <v>0</v>
      </c>
      <c r="DQ240" s="43">
        <v>0</v>
      </c>
      <c r="DR240" s="43">
        <v>0</v>
      </c>
      <c r="DS240" s="43">
        <v>0</v>
      </c>
      <c r="DT240" s="43">
        <v>0</v>
      </c>
      <c r="DU240" s="43">
        <v>0</v>
      </c>
      <c r="DV240" s="43">
        <v>0</v>
      </c>
      <c r="DW240" s="43">
        <v>0</v>
      </c>
      <c r="DX240" s="43">
        <v>0</v>
      </c>
      <c r="DY240" s="43">
        <v>0</v>
      </c>
      <c r="DZ240" s="58">
        <f t="shared" si="72"/>
        <v>0</v>
      </c>
      <c r="EA240" s="45" t="str">
        <f t="shared" si="63"/>
        <v>CORRECTO</v>
      </c>
      <c r="EB240" s="45"/>
      <c r="EC240" s="47"/>
    </row>
    <row r="241" spans="1:133" ht="19.5" hidden="1" customHeight="1" x14ac:dyDescent="0.25">
      <c r="A241" s="48">
        <v>234</v>
      </c>
      <c r="B241" s="24">
        <v>2026</v>
      </c>
      <c r="C241" s="34" t="s">
        <v>62</v>
      </c>
      <c r="D241" s="26"/>
      <c r="E241" s="115"/>
      <c r="F241" s="26"/>
      <c r="G241" s="28"/>
      <c r="H241" s="28"/>
      <c r="I241" s="28"/>
      <c r="J241" s="28"/>
      <c r="K241" s="35"/>
      <c r="L241" s="48"/>
      <c r="M241" s="32"/>
      <c r="N241" s="33"/>
      <c r="O241" s="32"/>
      <c r="P241" s="32"/>
      <c r="Q241" s="32"/>
      <c r="R241" s="32"/>
      <c r="S241" s="32"/>
      <c r="T241" s="117"/>
      <c r="U241" s="32"/>
      <c r="V241" s="35"/>
      <c r="W241" s="51"/>
      <c r="X241" s="32"/>
      <c r="Y241" s="32"/>
      <c r="Z241" s="37" t="str">
        <f>+IFERROR(VLOOKUP(AA241,LISTAS!$C$2:$D$13,2,0)," ")</f>
        <v xml:space="preserve"> </v>
      </c>
      <c r="AA241" s="38" t="str">
        <f t="shared" si="64"/>
        <v/>
      </c>
      <c r="AB241" s="48"/>
      <c r="AC241" s="40" t="str">
        <f>+IFERROR(VLOOKUP(AB241,LISTAS!$A$9:$B$217,2,0)," ")</f>
        <v xml:space="preserve"> </v>
      </c>
      <c r="AD241" s="26"/>
      <c r="AE241" s="26"/>
      <c r="AF241" s="106"/>
      <c r="AG241" s="26"/>
      <c r="AH241" s="78"/>
      <c r="AI241" s="26"/>
      <c r="AJ241" s="26"/>
      <c r="AK241" s="26"/>
      <c r="AL241" s="26"/>
      <c r="AM241" s="218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26"/>
      <c r="CG241" s="26"/>
      <c r="CH241" s="26"/>
      <c r="CI241" s="26"/>
      <c r="CJ241" s="26"/>
      <c r="CK241" s="26"/>
      <c r="CL241" s="26"/>
      <c r="CM241" s="26"/>
      <c r="CN241" s="26"/>
      <c r="CO241" s="26"/>
      <c r="CP241" s="26"/>
      <c r="CQ241" s="26"/>
      <c r="CR241" s="26"/>
      <c r="CS241" s="26"/>
      <c r="CT241" s="26"/>
      <c r="CU241" s="26"/>
      <c r="CV241" s="26"/>
      <c r="CW241" s="26"/>
      <c r="CX241" s="26"/>
      <c r="CY241" s="26"/>
      <c r="CZ241" s="26"/>
      <c r="DA241" s="26"/>
      <c r="DB241" s="26"/>
      <c r="DC241" s="26"/>
      <c r="DD241" s="26"/>
      <c r="DE241" s="26"/>
      <c r="DF241" s="52"/>
      <c r="DG241" s="223">
        <f t="shared" si="65"/>
        <v>0</v>
      </c>
      <c r="DH241" s="43">
        <f t="shared" si="66"/>
        <v>0</v>
      </c>
      <c r="DI241" s="43">
        <f t="shared" si="67"/>
        <v>0</v>
      </c>
      <c r="DJ241" s="128">
        <f t="shared" si="68"/>
        <v>0</v>
      </c>
      <c r="DK241" s="273" t="e">
        <f t="shared" si="69"/>
        <v>#DIV/0!</v>
      </c>
      <c r="DL241" s="130">
        <f t="shared" si="70"/>
        <v>0</v>
      </c>
      <c r="DM241" s="135">
        <f t="shared" si="71"/>
        <v>0</v>
      </c>
      <c r="DN241" s="130">
        <v>0</v>
      </c>
      <c r="DO241" s="43">
        <v>0</v>
      </c>
      <c r="DP241" s="43">
        <v>0</v>
      </c>
      <c r="DQ241" s="43">
        <v>0</v>
      </c>
      <c r="DR241" s="43">
        <v>0</v>
      </c>
      <c r="DS241" s="43">
        <v>0</v>
      </c>
      <c r="DT241" s="43">
        <v>0</v>
      </c>
      <c r="DU241" s="43">
        <v>0</v>
      </c>
      <c r="DV241" s="43">
        <v>0</v>
      </c>
      <c r="DW241" s="43">
        <v>0</v>
      </c>
      <c r="DX241" s="43">
        <v>0</v>
      </c>
      <c r="DY241" s="43">
        <v>0</v>
      </c>
      <c r="DZ241" s="58">
        <f t="shared" si="72"/>
        <v>0</v>
      </c>
      <c r="EA241" s="45" t="str">
        <f t="shared" si="63"/>
        <v>CORRECTO</v>
      </c>
      <c r="EB241" s="45"/>
      <c r="EC241" s="47"/>
    </row>
    <row r="242" spans="1:133" ht="19.5" hidden="1" customHeight="1" x14ac:dyDescent="0.25">
      <c r="A242" s="24">
        <v>235</v>
      </c>
      <c r="B242" s="24">
        <v>2026</v>
      </c>
      <c r="C242" s="34" t="s">
        <v>62</v>
      </c>
      <c r="D242" s="26"/>
      <c r="E242" s="115"/>
      <c r="F242" s="26"/>
      <c r="G242" s="28"/>
      <c r="H242" s="28"/>
      <c r="I242" s="28"/>
      <c r="J242" s="28"/>
      <c r="K242" s="35"/>
      <c r="L242" s="48"/>
      <c r="M242" s="32"/>
      <c r="N242" s="33"/>
      <c r="O242" s="32"/>
      <c r="P242" s="32"/>
      <c r="Q242" s="32"/>
      <c r="R242" s="32"/>
      <c r="S242" s="32"/>
      <c r="T242" s="117"/>
      <c r="U242" s="32"/>
      <c r="V242" s="35"/>
      <c r="W242" s="51"/>
      <c r="X242" s="32"/>
      <c r="Y242" s="32"/>
      <c r="Z242" s="37" t="str">
        <f>+IFERROR(VLOOKUP(AA242,LISTAS!$C$2:$D$13,2,0)," ")</f>
        <v xml:space="preserve"> </v>
      </c>
      <c r="AA242" s="38" t="str">
        <f t="shared" si="64"/>
        <v/>
      </c>
      <c r="AB242" s="48"/>
      <c r="AC242" s="40" t="str">
        <f>+IFERROR(VLOOKUP(AB242,LISTAS!$A$9:$B$217,2,0)," ")</f>
        <v xml:space="preserve"> </v>
      </c>
      <c r="AD242" s="26"/>
      <c r="AE242" s="26"/>
      <c r="AF242" s="106"/>
      <c r="AG242" s="26"/>
      <c r="AH242" s="78"/>
      <c r="AI242" s="26"/>
      <c r="AJ242" s="26"/>
      <c r="AK242" s="26"/>
      <c r="AL242" s="26"/>
      <c r="AM242" s="218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26"/>
      <c r="CG242" s="26"/>
      <c r="CH242" s="26"/>
      <c r="CI242" s="26"/>
      <c r="CJ242" s="26"/>
      <c r="CK242" s="26"/>
      <c r="CL242" s="26"/>
      <c r="CM242" s="26"/>
      <c r="CN242" s="26"/>
      <c r="CO242" s="26"/>
      <c r="CP242" s="26"/>
      <c r="CQ242" s="26"/>
      <c r="CR242" s="26"/>
      <c r="CS242" s="26"/>
      <c r="CT242" s="26"/>
      <c r="CU242" s="26"/>
      <c r="CV242" s="26"/>
      <c r="CW242" s="26"/>
      <c r="CX242" s="26"/>
      <c r="CY242" s="26"/>
      <c r="CZ242" s="26"/>
      <c r="DA242" s="26"/>
      <c r="DB242" s="26"/>
      <c r="DC242" s="26"/>
      <c r="DD242" s="26"/>
      <c r="DE242" s="26"/>
      <c r="DF242" s="52"/>
      <c r="DG242" s="223">
        <f t="shared" si="65"/>
        <v>0</v>
      </c>
      <c r="DH242" s="43">
        <f t="shared" si="66"/>
        <v>0</v>
      </c>
      <c r="DI242" s="43">
        <f t="shared" si="67"/>
        <v>0</v>
      </c>
      <c r="DJ242" s="128">
        <f t="shared" si="68"/>
        <v>0</v>
      </c>
      <c r="DK242" s="273" t="e">
        <f t="shared" si="69"/>
        <v>#DIV/0!</v>
      </c>
      <c r="DL242" s="130">
        <f t="shared" si="70"/>
        <v>0</v>
      </c>
      <c r="DM242" s="135">
        <f t="shared" si="71"/>
        <v>0</v>
      </c>
      <c r="DN242" s="130">
        <v>0</v>
      </c>
      <c r="DO242" s="43">
        <v>0</v>
      </c>
      <c r="DP242" s="43">
        <v>0</v>
      </c>
      <c r="DQ242" s="43">
        <v>0</v>
      </c>
      <c r="DR242" s="43">
        <v>0</v>
      </c>
      <c r="DS242" s="43">
        <v>0</v>
      </c>
      <c r="DT242" s="43">
        <v>0</v>
      </c>
      <c r="DU242" s="43">
        <v>0</v>
      </c>
      <c r="DV242" s="43">
        <v>0</v>
      </c>
      <c r="DW242" s="43">
        <v>0</v>
      </c>
      <c r="DX242" s="43">
        <v>0</v>
      </c>
      <c r="DY242" s="43">
        <v>0</v>
      </c>
      <c r="DZ242" s="58">
        <f t="shared" si="72"/>
        <v>0</v>
      </c>
      <c r="EA242" s="45" t="str">
        <f t="shared" si="63"/>
        <v>CORRECTO</v>
      </c>
      <c r="EB242" s="45"/>
      <c r="EC242" s="47"/>
    </row>
    <row r="243" spans="1:133" ht="19.5" hidden="1" customHeight="1" x14ac:dyDescent="0.25">
      <c r="A243" s="48">
        <v>236</v>
      </c>
      <c r="B243" s="24">
        <v>2026</v>
      </c>
      <c r="C243" s="34" t="s">
        <v>62</v>
      </c>
      <c r="D243" s="26"/>
      <c r="E243" s="115"/>
      <c r="F243" s="26"/>
      <c r="G243" s="28"/>
      <c r="H243" s="28"/>
      <c r="I243" s="28"/>
      <c r="J243" s="28"/>
      <c r="K243" s="35"/>
      <c r="L243" s="48"/>
      <c r="M243" s="32"/>
      <c r="N243" s="33"/>
      <c r="O243" s="32"/>
      <c r="P243" s="32"/>
      <c r="Q243" s="32"/>
      <c r="R243" s="32"/>
      <c r="S243" s="32"/>
      <c r="T243" s="117"/>
      <c r="U243" s="32"/>
      <c r="V243" s="35"/>
      <c r="W243" s="51"/>
      <c r="X243" s="32"/>
      <c r="Y243" s="32"/>
      <c r="Z243" s="37" t="str">
        <f>+IFERROR(VLOOKUP(AA243,LISTAS!$C$2:$D$13,2,0)," ")</f>
        <v xml:space="preserve"> </v>
      </c>
      <c r="AA243" s="38" t="str">
        <f t="shared" si="64"/>
        <v/>
      </c>
      <c r="AB243" s="48"/>
      <c r="AC243" s="40" t="str">
        <f>+IFERROR(VLOOKUP(AB243,LISTAS!$A$9:$B$217,2,0)," ")</f>
        <v xml:space="preserve"> </v>
      </c>
      <c r="AD243" s="26"/>
      <c r="AE243" s="26"/>
      <c r="AF243" s="106"/>
      <c r="AG243" s="26"/>
      <c r="AH243" s="78"/>
      <c r="AI243" s="26"/>
      <c r="AJ243" s="26"/>
      <c r="AK243" s="26"/>
      <c r="AL243" s="26"/>
      <c r="AM243" s="218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26"/>
      <c r="CG243" s="26"/>
      <c r="CH243" s="26"/>
      <c r="CI243" s="26"/>
      <c r="CJ243" s="26"/>
      <c r="CK243" s="26"/>
      <c r="CL243" s="26"/>
      <c r="CM243" s="26"/>
      <c r="CN243" s="26"/>
      <c r="CO243" s="26"/>
      <c r="CP243" s="26"/>
      <c r="CQ243" s="26"/>
      <c r="CR243" s="26"/>
      <c r="CS243" s="26"/>
      <c r="CT243" s="26"/>
      <c r="CU243" s="26"/>
      <c r="CV243" s="26"/>
      <c r="CW243" s="26"/>
      <c r="CX243" s="26"/>
      <c r="CY243" s="26"/>
      <c r="CZ243" s="26"/>
      <c r="DA243" s="26"/>
      <c r="DB243" s="26"/>
      <c r="DC243" s="26"/>
      <c r="DD243" s="26"/>
      <c r="DE243" s="26"/>
      <c r="DF243" s="52"/>
      <c r="DG243" s="223">
        <f t="shared" si="65"/>
        <v>0</v>
      </c>
      <c r="DH243" s="43">
        <f t="shared" si="66"/>
        <v>0</v>
      </c>
      <c r="DI243" s="43">
        <f t="shared" si="67"/>
        <v>0</v>
      </c>
      <c r="DJ243" s="128">
        <f t="shared" si="68"/>
        <v>0</v>
      </c>
      <c r="DK243" s="273" t="e">
        <f t="shared" si="69"/>
        <v>#DIV/0!</v>
      </c>
      <c r="DL243" s="130">
        <f t="shared" si="70"/>
        <v>0</v>
      </c>
      <c r="DM243" s="135">
        <f t="shared" si="71"/>
        <v>0</v>
      </c>
      <c r="DN243" s="130">
        <v>0</v>
      </c>
      <c r="DO243" s="43">
        <v>0</v>
      </c>
      <c r="DP243" s="43">
        <v>0</v>
      </c>
      <c r="DQ243" s="43">
        <v>0</v>
      </c>
      <c r="DR243" s="43">
        <v>0</v>
      </c>
      <c r="DS243" s="43">
        <v>0</v>
      </c>
      <c r="DT243" s="43">
        <v>0</v>
      </c>
      <c r="DU243" s="43">
        <v>0</v>
      </c>
      <c r="DV243" s="43">
        <v>0</v>
      </c>
      <c r="DW243" s="43">
        <v>0</v>
      </c>
      <c r="DX243" s="43">
        <v>0</v>
      </c>
      <c r="DY243" s="43">
        <v>0</v>
      </c>
      <c r="DZ243" s="58">
        <f t="shared" si="72"/>
        <v>0</v>
      </c>
      <c r="EA243" s="45" t="str">
        <f t="shared" si="63"/>
        <v>CORRECTO</v>
      </c>
      <c r="EB243" s="45"/>
      <c r="EC243" s="47"/>
    </row>
    <row r="244" spans="1:133" ht="19.5" hidden="1" customHeight="1" x14ac:dyDescent="0.25">
      <c r="A244" s="48">
        <v>237</v>
      </c>
      <c r="B244" s="24">
        <v>2026</v>
      </c>
      <c r="C244" s="34" t="s">
        <v>62</v>
      </c>
      <c r="D244" s="26"/>
      <c r="E244" s="26"/>
      <c r="F244" s="26"/>
      <c r="G244" s="28"/>
      <c r="H244" s="28"/>
      <c r="I244" s="28"/>
      <c r="J244" s="28"/>
      <c r="K244" s="35"/>
      <c r="L244" s="48"/>
      <c r="M244" s="32"/>
      <c r="N244" s="33"/>
      <c r="O244" s="32"/>
      <c r="P244" s="32"/>
      <c r="Q244" s="32"/>
      <c r="R244" s="32"/>
      <c r="S244" s="32"/>
      <c r="T244" s="117"/>
      <c r="U244" s="32"/>
      <c r="V244" s="35"/>
      <c r="W244" s="51"/>
      <c r="X244" s="32"/>
      <c r="Y244" s="32"/>
      <c r="Z244" s="37" t="str">
        <f>+IFERROR(VLOOKUP(AA244,LISTAS!$C$2:$D$13,2,0)," ")</f>
        <v xml:space="preserve"> </v>
      </c>
      <c r="AA244" s="38" t="str">
        <f t="shared" si="64"/>
        <v/>
      </c>
      <c r="AB244" s="48"/>
      <c r="AC244" s="40" t="str">
        <f>+IFERROR(VLOOKUP(AB244,LISTAS!$A$9:$B$217,2,0)," ")</f>
        <v xml:space="preserve"> </v>
      </c>
      <c r="AD244" s="26"/>
      <c r="AE244" s="26"/>
      <c r="AF244" s="106"/>
      <c r="AG244" s="26"/>
      <c r="AH244" s="78"/>
      <c r="AI244" s="26"/>
      <c r="AJ244" s="26"/>
      <c r="AK244" s="26"/>
      <c r="AL244" s="26"/>
      <c r="AM244" s="218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26"/>
      <c r="CG244" s="26"/>
      <c r="CH244" s="26"/>
      <c r="CI244" s="26"/>
      <c r="CJ244" s="26"/>
      <c r="CK244" s="26"/>
      <c r="CL244" s="26"/>
      <c r="CM244" s="26"/>
      <c r="CN244" s="26"/>
      <c r="CO244" s="26"/>
      <c r="CP244" s="26"/>
      <c r="CQ244" s="26"/>
      <c r="CR244" s="26"/>
      <c r="CS244" s="26"/>
      <c r="CT244" s="26"/>
      <c r="CU244" s="26"/>
      <c r="CV244" s="26"/>
      <c r="CW244" s="26"/>
      <c r="CX244" s="26"/>
      <c r="CY244" s="26"/>
      <c r="CZ244" s="26"/>
      <c r="DA244" s="26"/>
      <c r="DB244" s="26"/>
      <c r="DC244" s="26"/>
      <c r="DD244" s="26"/>
      <c r="DE244" s="26"/>
      <c r="DF244" s="52"/>
      <c r="DG244" s="223">
        <f t="shared" si="65"/>
        <v>0</v>
      </c>
      <c r="DH244" s="43">
        <f t="shared" si="66"/>
        <v>0</v>
      </c>
      <c r="DI244" s="43">
        <f t="shared" si="67"/>
        <v>0</v>
      </c>
      <c r="DJ244" s="128">
        <f t="shared" si="68"/>
        <v>0</v>
      </c>
      <c r="DK244" s="273" t="e">
        <f t="shared" si="69"/>
        <v>#DIV/0!</v>
      </c>
      <c r="DL244" s="130">
        <f t="shared" si="70"/>
        <v>0</v>
      </c>
      <c r="DM244" s="135">
        <f t="shared" si="71"/>
        <v>0</v>
      </c>
      <c r="DN244" s="130">
        <v>0</v>
      </c>
      <c r="DO244" s="43">
        <v>0</v>
      </c>
      <c r="DP244" s="43">
        <v>0</v>
      </c>
      <c r="DQ244" s="43">
        <v>0</v>
      </c>
      <c r="DR244" s="43">
        <v>0</v>
      </c>
      <c r="DS244" s="43">
        <v>0</v>
      </c>
      <c r="DT244" s="43">
        <v>0</v>
      </c>
      <c r="DU244" s="43">
        <v>0</v>
      </c>
      <c r="DV244" s="43">
        <v>0</v>
      </c>
      <c r="DW244" s="43">
        <v>0</v>
      </c>
      <c r="DX244" s="43">
        <v>0</v>
      </c>
      <c r="DY244" s="43">
        <v>0</v>
      </c>
      <c r="DZ244" s="58">
        <f t="shared" si="72"/>
        <v>0</v>
      </c>
      <c r="EA244" s="45" t="str">
        <f t="shared" si="63"/>
        <v>CORRECTO</v>
      </c>
      <c r="EB244" s="45"/>
      <c r="EC244" s="47"/>
    </row>
    <row r="245" spans="1:133" ht="19.5" hidden="1" customHeight="1" x14ac:dyDescent="0.25">
      <c r="A245" s="24">
        <v>238</v>
      </c>
      <c r="B245" s="24">
        <v>2026</v>
      </c>
      <c r="C245" s="34" t="s">
        <v>62</v>
      </c>
      <c r="D245" s="26"/>
      <c r="E245" s="115"/>
      <c r="F245" s="26"/>
      <c r="G245" s="28"/>
      <c r="H245" s="28"/>
      <c r="I245" s="28"/>
      <c r="J245" s="28"/>
      <c r="K245" s="35"/>
      <c r="L245" s="48"/>
      <c r="M245" s="32"/>
      <c r="N245" s="33"/>
      <c r="O245" s="32"/>
      <c r="P245" s="32"/>
      <c r="Q245" s="32"/>
      <c r="R245" s="32"/>
      <c r="S245" s="32"/>
      <c r="T245" s="117"/>
      <c r="U245" s="32"/>
      <c r="V245" s="35"/>
      <c r="W245" s="51"/>
      <c r="X245" s="32"/>
      <c r="Y245" s="32"/>
      <c r="Z245" s="37" t="str">
        <f>+IFERROR(VLOOKUP(AA245,LISTAS!$C$2:$D$13,2,0)," ")</f>
        <v xml:space="preserve"> </v>
      </c>
      <c r="AA245" s="38" t="str">
        <f t="shared" si="64"/>
        <v/>
      </c>
      <c r="AB245" s="48"/>
      <c r="AC245" s="40" t="str">
        <f>+IFERROR(VLOOKUP(AB245,LISTAS!$A$9:$B$217,2,0)," ")</f>
        <v xml:space="preserve"> </v>
      </c>
      <c r="AD245" s="26"/>
      <c r="AE245" s="26"/>
      <c r="AF245" s="106"/>
      <c r="AG245" s="26"/>
      <c r="AH245" s="78"/>
      <c r="AI245" s="26"/>
      <c r="AJ245" s="26"/>
      <c r="AK245" s="26"/>
      <c r="AL245" s="26"/>
      <c r="AM245" s="218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26"/>
      <c r="CG245" s="26"/>
      <c r="CH245" s="26"/>
      <c r="CI245" s="26"/>
      <c r="CJ245" s="26"/>
      <c r="CK245" s="26"/>
      <c r="CL245" s="26"/>
      <c r="CM245" s="26"/>
      <c r="CN245" s="26"/>
      <c r="CO245" s="26"/>
      <c r="CP245" s="26"/>
      <c r="CQ245" s="26"/>
      <c r="CR245" s="26"/>
      <c r="CS245" s="26"/>
      <c r="CT245" s="26"/>
      <c r="CU245" s="26"/>
      <c r="CV245" s="26"/>
      <c r="CW245" s="26"/>
      <c r="CX245" s="26"/>
      <c r="CY245" s="26"/>
      <c r="CZ245" s="26"/>
      <c r="DA245" s="26"/>
      <c r="DB245" s="26"/>
      <c r="DC245" s="26"/>
      <c r="DD245" s="26"/>
      <c r="DE245" s="26"/>
      <c r="DF245" s="52"/>
      <c r="DG245" s="223">
        <f t="shared" si="65"/>
        <v>0</v>
      </c>
      <c r="DH245" s="43">
        <f t="shared" si="66"/>
        <v>0</v>
      </c>
      <c r="DI245" s="43">
        <f t="shared" si="67"/>
        <v>0</v>
      </c>
      <c r="DJ245" s="128">
        <f t="shared" si="68"/>
        <v>0</v>
      </c>
      <c r="DK245" s="273" t="e">
        <f t="shared" si="69"/>
        <v>#DIV/0!</v>
      </c>
      <c r="DL245" s="130">
        <f t="shared" si="70"/>
        <v>0</v>
      </c>
      <c r="DM245" s="135">
        <f t="shared" si="71"/>
        <v>0</v>
      </c>
      <c r="DN245" s="130">
        <v>0</v>
      </c>
      <c r="DO245" s="43">
        <v>0</v>
      </c>
      <c r="DP245" s="43">
        <v>0</v>
      </c>
      <c r="DQ245" s="43">
        <v>0</v>
      </c>
      <c r="DR245" s="43">
        <v>0</v>
      </c>
      <c r="DS245" s="43">
        <v>0</v>
      </c>
      <c r="DT245" s="43">
        <v>0</v>
      </c>
      <c r="DU245" s="43">
        <v>0</v>
      </c>
      <c r="DV245" s="43">
        <v>0</v>
      </c>
      <c r="DW245" s="43">
        <v>0</v>
      </c>
      <c r="DX245" s="43">
        <v>0</v>
      </c>
      <c r="DY245" s="43">
        <v>0</v>
      </c>
      <c r="DZ245" s="58">
        <f t="shared" si="72"/>
        <v>0</v>
      </c>
      <c r="EA245" s="45" t="str">
        <f t="shared" si="63"/>
        <v>CORRECTO</v>
      </c>
      <c r="EB245" s="45"/>
      <c r="EC245" s="47"/>
    </row>
    <row r="246" spans="1:133" ht="19.5" hidden="1" customHeight="1" x14ac:dyDescent="0.25">
      <c r="A246" s="48">
        <v>239</v>
      </c>
      <c r="B246" s="24">
        <v>2026</v>
      </c>
      <c r="C246" s="34" t="s">
        <v>62</v>
      </c>
      <c r="D246" s="26"/>
      <c r="E246" s="115"/>
      <c r="F246" s="26"/>
      <c r="G246" s="28"/>
      <c r="H246" s="28"/>
      <c r="I246" s="28"/>
      <c r="J246" s="28"/>
      <c r="K246" s="35"/>
      <c r="L246" s="48"/>
      <c r="M246" s="32"/>
      <c r="N246" s="33"/>
      <c r="O246" s="32"/>
      <c r="P246" s="32"/>
      <c r="Q246" s="32"/>
      <c r="R246" s="32"/>
      <c r="S246" s="32"/>
      <c r="T246" s="117"/>
      <c r="U246" s="32"/>
      <c r="V246" s="35"/>
      <c r="W246" s="51"/>
      <c r="X246" s="32"/>
      <c r="Y246" s="32"/>
      <c r="Z246" s="37" t="str">
        <f>+IFERROR(VLOOKUP(AA246,LISTAS!$C$2:$D$13,2,0)," ")</f>
        <v xml:space="preserve"> </v>
      </c>
      <c r="AA246" s="38" t="str">
        <f t="shared" si="64"/>
        <v/>
      </c>
      <c r="AB246" s="48"/>
      <c r="AC246" s="40" t="str">
        <f>+IFERROR(VLOOKUP(AB246,LISTAS!$A$9:$B$217,2,0)," ")</f>
        <v xml:space="preserve"> </v>
      </c>
      <c r="AD246" s="26"/>
      <c r="AE246" s="26"/>
      <c r="AF246" s="106"/>
      <c r="AG246" s="26"/>
      <c r="AH246" s="78"/>
      <c r="AI246" s="26"/>
      <c r="AJ246" s="26"/>
      <c r="AK246" s="26"/>
      <c r="AL246" s="26"/>
      <c r="AM246" s="218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26"/>
      <c r="CG246" s="26"/>
      <c r="CH246" s="26"/>
      <c r="CI246" s="26"/>
      <c r="CJ246" s="26"/>
      <c r="CK246" s="26"/>
      <c r="CL246" s="26"/>
      <c r="CM246" s="26"/>
      <c r="CN246" s="26"/>
      <c r="CO246" s="26"/>
      <c r="CP246" s="26"/>
      <c r="CQ246" s="26"/>
      <c r="CR246" s="26"/>
      <c r="CS246" s="26"/>
      <c r="CT246" s="26"/>
      <c r="CU246" s="26"/>
      <c r="CV246" s="26"/>
      <c r="CW246" s="26"/>
      <c r="CX246" s="26"/>
      <c r="CY246" s="26"/>
      <c r="CZ246" s="26"/>
      <c r="DA246" s="26"/>
      <c r="DB246" s="26"/>
      <c r="DC246" s="26"/>
      <c r="DD246" s="26"/>
      <c r="DE246" s="26"/>
      <c r="DF246" s="52"/>
      <c r="DG246" s="223">
        <f t="shared" si="65"/>
        <v>0</v>
      </c>
      <c r="DH246" s="43">
        <f t="shared" si="66"/>
        <v>0</v>
      </c>
      <c r="DI246" s="43">
        <f t="shared" si="67"/>
        <v>0</v>
      </c>
      <c r="DJ246" s="128">
        <f t="shared" si="68"/>
        <v>0</v>
      </c>
      <c r="DK246" s="273" t="e">
        <f t="shared" si="69"/>
        <v>#DIV/0!</v>
      </c>
      <c r="DL246" s="130">
        <f t="shared" si="70"/>
        <v>0</v>
      </c>
      <c r="DM246" s="135">
        <f t="shared" si="71"/>
        <v>0</v>
      </c>
      <c r="DN246" s="130">
        <v>0</v>
      </c>
      <c r="DO246" s="43">
        <v>0</v>
      </c>
      <c r="DP246" s="43">
        <v>0</v>
      </c>
      <c r="DQ246" s="43">
        <v>0</v>
      </c>
      <c r="DR246" s="43">
        <v>0</v>
      </c>
      <c r="DS246" s="43">
        <v>0</v>
      </c>
      <c r="DT246" s="43">
        <v>0</v>
      </c>
      <c r="DU246" s="43">
        <v>0</v>
      </c>
      <c r="DV246" s="43">
        <v>0</v>
      </c>
      <c r="DW246" s="43">
        <v>0</v>
      </c>
      <c r="DX246" s="43">
        <v>0</v>
      </c>
      <c r="DY246" s="43">
        <v>0</v>
      </c>
      <c r="DZ246" s="58">
        <f t="shared" si="72"/>
        <v>0</v>
      </c>
      <c r="EA246" s="45" t="str">
        <f t="shared" si="63"/>
        <v>CORRECTO</v>
      </c>
      <c r="EB246" s="45"/>
      <c r="EC246" s="47"/>
    </row>
    <row r="247" spans="1:133" ht="19.5" hidden="1" customHeight="1" x14ac:dyDescent="0.25">
      <c r="A247" s="48">
        <v>240</v>
      </c>
      <c r="B247" s="24">
        <v>2026</v>
      </c>
      <c r="C247" s="34" t="s">
        <v>62</v>
      </c>
      <c r="D247" s="26"/>
      <c r="E247" s="115"/>
      <c r="F247" s="26"/>
      <c r="G247" s="28"/>
      <c r="H247" s="28"/>
      <c r="I247" s="28"/>
      <c r="J247" s="28"/>
      <c r="K247" s="35"/>
      <c r="L247" s="48"/>
      <c r="M247" s="32"/>
      <c r="N247" s="33"/>
      <c r="O247" s="32"/>
      <c r="P247" s="32"/>
      <c r="Q247" s="32"/>
      <c r="R247" s="32"/>
      <c r="S247" s="32"/>
      <c r="T247" s="117"/>
      <c r="U247" s="32"/>
      <c r="V247" s="35"/>
      <c r="W247" s="51"/>
      <c r="X247" s="32"/>
      <c r="Y247" s="32"/>
      <c r="Z247" s="37" t="str">
        <f>+IFERROR(VLOOKUP(AA247,LISTAS!$C$2:$D$13,2,0)," ")</f>
        <v xml:space="preserve"> </v>
      </c>
      <c r="AA247" s="38" t="str">
        <f t="shared" si="64"/>
        <v/>
      </c>
      <c r="AB247" s="48"/>
      <c r="AC247" s="40" t="str">
        <f>+IFERROR(VLOOKUP(AB247,LISTAS!$A$9:$B$217,2,0)," ")</f>
        <v xml:space="preserve"> </v>
      </c>
      <c r="AD247" s="26"/>
      <c r="AE247" s="26"/>
      <c r="AF247" s="106"/>
      <c r="AG247" s="26"/>
      <c r="AH247" s="78"/>
      <c r="AI247" s="26"/>
      <c r="AJ247" s="26"/>
      <c r="AK247" s="26"/>
      <c r="AL247" s="26"/>
      <c r="AM247" s="218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26"/>
      <c r="CG247" s="26"/>
      <c r="CH247" s="26"/>
      <c r="CI247" s="26"/>
      <c r="CJ247" s="26"/>
      <c r="CK247" s="26"/>
      <c r="CL247" s="26"/>
      <c r="CM247" s="26"/>
      <c r="CN247" s="26"/>
      <c r="CO247" s="26"/>
      <c r="CP247" s="26"/>
      <c r="CQ247" s="26"/>
      <c r="CR247" s="26"/>
      <c r="CS247" s="26"/>
      <c r="CT247" s="26"/>
      <c r="CU247" s="26"/>
      <c r="CV247" s="26"/>
      <c r="CW247" s="26"/>
      <c r="CX247" s="26"/>
      <c r="CY247" s="26"/>
      <c r="CZ247" s="26"/>
      <c r="DA247" s="26"/>
      <c r="DB247" s="26"/>
      <c r="DC247" s="26"/>
      <c r="DD247" s="26"/>
      <c r="DE247" s="26"/>
      <c r="DF247" s="52"/>
      <c r="DG247" s="223">
        <f t="shared" si="65"/>
        <v>0</v>
      </c>
      <c r="DH247" s="43">
        <f t="shared" si="66"/>
        <v>0</v>
      </c>
      <c r="DI247" s="43">
        <f t="shared" si="67"/>
        <v>0</v>
      </c>
      <c r="DJ247" s="128">
        <f t="shared" si="68"/>
        <v>0</v>
      </c>
      <c r="DK247" s="273" t="e">
        <f t="shared" si="69"/>
        <v>#DIV/0!</v>
      </c>
      <c r="DL247" s="130">
        <f t="shared" si="70"/>
        <v>0</v>
      </c>
      <c r="DM247" s="135">
        <f t="shared" si="71"/>
        <v>0</v>
      </c>
      <c r="DN247" s="130">
        <v>0</v>
      </c>
      <c r="DO247" s="43">
        <v>0</v>
      </c>
      <c r="DP247" s="43">
        <v>0</v>
      </c>
      <c r="DQ247" s="43">
        <v>0</v>
      </c>
      <c r="DR247" s="43">
        <v>0</v>
      </c>
      <c r="DS247" s="43">
        <v>0</v>
      </c>
      <c r="DT247" s="43">
        <v>0</v>
      </c>
      <c r="DU247" s="43">
        <v>0</v>
      </c>
      <c r="DV247" s="43">
        <v>0</v>
      </c>
      <c r="DW247" s="43">
        <v>0</v>
      </c>
      <c r="DX247" s="43">
        <v>0</v>
      </c>
      <c r="DY247" s="43">
        <v>0</v>
      </c>
      <c r="DZ247" s="58">
        <f t="shared" si="72"/>
        <v>0</v>
      </c>
      <c r="EA247" s="45" t="str">
        <f t="shared" si="63"/>
        <v>CORRECTO</v>
      </c>
      <c r="EB247" s="45"/>
      <c r="EC247" s="47"/>
    </row>
    <row r="248" spans="1:133" ht="19.5" hidden="1" customHeight="1" x14ac:dyDescent="0.25">
      <c r="A248" s="24">
        <v>241</v>
      </c>
      <c r="B248" s="24">
        <v>2026</v>
      </c>
      <c r="C248" s="34" t="s">
        <v>62</v>
      </c>
      <c r="D248" s="26"/>
      <c r="E248" s="115"/>
      <c r="F248" s="26"/>
      <c r="G248" s="28"/>
      <c r="H248" s="28"/>
      <c r="I248" s="28"/>
      <c r="J248" s="28"/>
      <c r="K248" s="35"/>
      <c r="L248" s="48"/>
      <c r="M248" s="32"/>
      <c r="N248" s="33"/>
      <c r="O248" s="32"/>
      <c r="P248" s="32"/>
      <c r="Q248" s="32"/>
      <c r="R248" s="32"/>
      <c r="S248" s="32"/>
      <c r="T248" s="117"/>
      <c r="U248" s="32"/>
      <c r="V248" s="35"/>
      <c r="W248" s="51"/>
      <c r="X248" s="32"/>
      <c r="Y248" s="32"/>
      <c r="Z248" s="37" t="str">
        <f>+IFERROR(VLOOKUP(AA248,LISTAS!$C$2:$D$13,2,0)," ")</f>
        <v xml:space="preserve"> </v>
      </c>
      <c r="AA248" s="38" t="str">
        <f t="shared" si="64"/>
        <v/>
      </c>
      <c r="AB248" s="48"/>
      <c r="AC248" s="40" t="str">
        <f>+IFERROR(VLOOKUP(AB248,LISTAS!$A$9:$B$217,2,0)," ")</f>
        <v xml:space="preserve"> </v>
      </c>
      <c r="AD248" s="26"/>
      <c r="AE248" s="26"/>
      <c r="AF248" s="106"/>
      <c r="AG248" s="26"/>
      <c r="AH248" s="78"/>
      <c r="AI248" s="26"/>
      <c r="AJ248" s="26"/>
      <c r="AK248" s="26"/>
      <c r="AL248" s="26"/>
      <c r="AM248" s="218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26"/>
      <c r="CG248" s="26"/>
      <c r="CH248" s="26"/>
      <c r="CI248" s="26"/>
      <c r="CJ248" s="26"/>
      <c r="CK248" s="26"/>
      <c r="CL248" s="26"/>
      <c r="CM248" s="26"/>
      <c r="CN248" s="26"/>
      <c r="CO248" s="26"/>
      <c r="CP248" s="26"/>
      <c r="CQ248" s="26"/>
      <c r="CR248" s="26"/>
      <c r="CS248" s="26"/>
      <c r="CT248" s="26"/>
      <c r="CU248" s="26"/>
      <c r="CV248" s="26"/>
      <c r="CW248" s="26"/>
      <c r="CX248" s="26"/>
      <c r="CY248" s="26"/>
      <c r="CZ248" s="26"/>
      <c r="DA248" s="26"/>
      <c r="DB248" s="26"/>
      <c r="DC248" s="26"/>
      <c r="DD248" s="26"/>
      <c r="DE248" s="26"/>
      <c r="DF248" s="52"/>
      <c r="DG248" s="223">
        <f t="shared" si="65"/>
        <v>0</v>
      </c>
      <c r="DH248" s="43">
        <f t="shared" si="66"/>
        <v>0</v>
      </c>
      <c r="DI248" s="43">
        <f t="shared" si="67"/>
        <v>0</v>
      </c>
      <c r="DJ248" s="128">
        <f t="shared" si="68"/>
        <v>0</v>
      </c>
      <c r="DK248" s="273" t="e">
        <f t="shared" si="69"/>
        <v>#DIV/0!</v>
      </c>
      <c r="DL248" s="130">
        <f t="shared" si="70"/>
        <v>0</v>
      </c>
      <c r="DM248" s="135">
        <f t="shared" si="71"/>
        <v>0</v>
      </c>
      <c r="DN248" s="130">
        <v>0</v>
      </c>
      <c r="DO248" s="43">
        <v>0</v>
      </c>
      <c r="DP248" s="43">
        <v>0</v>
      </c>
      <c r="DQ248" s="43">
        <v>0</v>
      </c>
      <c r="DR248" s="43">
        <v>0</v>
      </c>
      <c r="DS248" s="43">
        <v>0</v>
      </c>
      <c r="DT248" s="43">
        <v>0</v>
      </c>
      <c r="DU248" s="43">
        <v>0</v>
      </c>
      <c r="DV248" s="43">
        <v>0</v>
      </c>
      <c r="DW248" s="43">
        <v>0</v>
      </c>
      <c r="DX248" s="43">
        <v>0</v>
      </c>
      <c r="DY248" s="43">
        <v>0</v>
      </c>
      <c r="DZ248" s="58">
        <f t="shared" si="72"/>
        <v>0</v>
      </c>
      <c r="EA248" s="45" t="str">
        <f t="shared" si="63"/>
        <v>CORRECTO</v>
      </c>
      <c r="EB248" s="45"/>
      <c r="EC248" s="47"/>
    </row>
    <row r="249" spans="1:133" ht="19.5" hidden="1" customHeight="1" x14ac:dyDescent="0.25">
      <c r="A249" s="48">
        <v>242</v>
      </c>
      <c r="B249" s="24">
        <v>2026</v>
      </c>
      <c r="C249" s="34" t="s">
        <v>62</v>
      </c>
      <c r="D249" s="26"/>
      <c r="E249" s="115"/>
      <c r="F249" s="26"/>
      <c r="G249" s="28"/>
      <c r="H249" s="28"/>
      <c r="I249" s="28"/>
      <c r="J249" s="28"/>
      <c r="K249" s="35"/>
      <c r="L249" s="48"/>
      <c r="M249" s="32"/>
      <c r="N249" s="33"/>
      <c r="O249" s="32"/>
      <c r="P249" s="32"/>
      <c r="Q249" s="32"/>
      <c r="R249" s="32"/>
      <c r="S249" s="32"/>
      <c r="T249" s="117"/>
      <c r="U249" s="32"/>
      <c r="V249" s="35"/>
      <c r="W249" s="51"/>
      <c r="X249" s="32"/>
      <c r="Y249" s="32"/>
      <c r="Z249" s="37" t="str">
        <f>+IFERROR(VLOOKUP(AA249,LISTAS!$C$2:$D$13,2,0)," ")</f>
        <v xml:space="preserve"> </v>
      </c>
      <c r="AA249" s="38" t="str">
        <f t="shared" si="64"/>
        <v/>
      </c>
      <c r="AB249" s="48"/>
      <c r="AC249" s="40" t="str">
        <f>+IFERROR(VLOOKUP(AB249,LISTAS!$A$9:$B$217,2,0)," ")</f>
        <v xml:space="preserve"> </v>
      </c>
      <c r="AD249" s="26"/>
      <c r="AE249" s="26"/>
      <c r="AF249" s="106"/>
      <c r="AG249" s="26"/>
      <c r="AH249" s="78"/>
      <c r="AI249" s="26"/>
      <c r="AJ249" s="26"/>
      <c r="AK249" s="26"/>
      <c r="AL249" s="26"/>
      <c r="AM249" s="218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26"/>
      <c r="CG249" s="26"/>
      <c r="CH249" s="26"/>
      <c r="CI249" s="26"/>
      <c r="CJ249" s="26"/>
      <c r="CK249" s="26"/>
      <c r="CL249" s="26"/>
      <c r="CM249" s="26"/>
      <c r="CN249" s="26"/>
      <c r="CO249" s="26"/>
      <c r="CP249" s="26"/>
      <c r="CQ249" s="26"/>
      <c r="CR249" s="26"/>
      <c r="CS249" s="26"/>
      <c r="CT249" s="26"/>
      <c r="CU249" s="26"/>
      <c r="CV249" s="26"/>
      <c r="CW249" s="26"/>
      <c r="CX249" s="26"/>
      <c r="CY249" s="26"/>
      <c r="CZ249" s="26"/>
      <c r="DA249" s="26"/>
      <c r="DB249" s="26"/>
      <c r="DC249" s="26"/>
      <c r="DD249" s="26"/>
      <c r="DE249" s="26"/>
      <c r="DF249" s="52"/>
      <c r="DG249" s="223">
        <f t="shared" si="65"/>
        <v>0</v>
      </c>
      <c r="DH249" s="43">
        <f t="shared" si="66"/>
        <v>0</v>
      </c>
      <c r="DI249" s="43">
        <f t="shared" si="67"/>
        <v>0</v>
      </c>
      <c r="DJ249" s="128">
        <f t="shared" si="68"/>
        <v>0</v>
      </c>
      <c r="DK249" s="273" t="e">
        <f t="shared" si="69"/>
        <v>#DIV/0!</v>
      </c>
      <c r="DL249" s="130">
        <f t="shared" si="70"/>
        <v>0</v>
      </c>
      <c r="DM249" s="135">
        <f t="shared" si="71"/>
        <v>0</v>
      </c>
      <c r="DN249" s="130">
        <v>0</v>
      </c>
      <c r="DO249" s="43">
        <v>0</v>
      </c>
      <c r="DP249" s="43">
        <v>0</v>
      </c>
      <c r="DQ249" s="43">
        <v>0</v>
      </c>
      <c r="DR249" s="43">
        <v>0</v>
      </c>
      <c r="DS249" s="43">
        <v>0</v>
      </c>
      <c r="DT249" s="43">
        <v>0</v>
      </c>
      <c r="DU249" s="43">
        <v>0</v>
      </c>
      <c r="DV249" s="43">
        <v>0</v>
      </c>
      <c r="DW249" s="43">
        <v>0</v>
      </c>
      <c r="DX249" s="43">
        <v>0</v>
      </c>
      <c r="DY249" s="43">
        <v>0</v>
      </c>
      <c r="DZ249" s="58">
        <f t="shared" si="72"/>
        <v>0</v>
      </c>
      <c r="EA249" s="45" t="str">
        <f t="shared" si="63"/>
        <v>CORRECTO</v>
      </c>
      <c r="EB249" s="45"/>
      <c r="EC249" s="47"/>
    </row>
    <row r="250" spans="1:133" ht="19.5" hidden="1" customHeight="1" x14ac:dyDescent="0.25">
      <c r="A250" s="48">
        <v>243</v>
      </c>
      <c r="B250" s="24">
        <v>2026</v>
      </c>
      <c r="C250" s="34" t="s">
        <v>62</v>
      </c>
      <c r="D250" s="26"/>
      <c r="E250" s="115"/>
      <c r="F250" s="26"/>
      <c r="G250" s="28"/>
      <c r="H250" s="28"/>
      <c r="I250" s="28"/>
      <c r="J250" s="28"/>
      <c r="K250" s="35"/>
      <c r="L250" s="48"/>
      <c r="M250" s="32"/>
      <c r="N250" s="33"/>
      <c r="O250" s="32"/>
      <c r="P250" s="32"/>
      <c r="Q250" s="32"/>
      <c r="R250" s="32"/>
      <c r="S250" s="32"/>
      <c r="T250" s="117"/>
      <c r="U250" s="32"/>
      <c r="V250" s="35"/>
      <c r="W250" s="51"/>
      <c r="X250" s="32"/>
      <c r="Y250" s="32"/>
      <c r="Z250" s="37" t="str">
        <f>+IFERROR(VLOOKUP(AA250,LISTAS!$C$2:$D$13,2,0)," ")</f>
        <v xml:space="preserve"> </v>
      </c>
      <c r="AA250" s="38" t="str">
        <f t="shared" si="64"/>
        <v/>
      </c>
      <c r="AB250" s="48"/>
      <c r="AC250" s="40" t="str">
        <f>+IFERROR(VLOOKUP(AB250,LISTAS!$A$9:$B$217,2,0)," ")</f>
        <v xml:space="preserve"> </v>
      </c>
      <c r="AD250" s="26"/>
      <c r="AE250" s="26"/>
      <c r="AF250" s="106"/>
      <c r="AG250" s="26"/>
      <c r="AH250" s="78"/>
      <c r="AI250" s="26"/>
      <c r="AJ250" s="26"/>
      <c r="AK250" s="26"/>
      <c r="AL250" s="26"/>
      <c r="AM250" s="218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26"/>
      <c r="CG250" s="26"/>
      <c r="CH250" s="26"/>
      <c r="CI250" s="26"/>
      <c r="CJ250" s="26"/>
      <c r="CK250" s="26"/>
      <c r="CL250" s="26"/>
      <c r="CM250" s="26"/>
      <c r="CN250" s="26"/>
      <c r="CO250" s="26"/>
      <c r="CP250" s="26"/>
      <c r="CQ250" s="26"/>
      <c r="CR250" s="26"/>
      <c r="CS250" s="26"/>
      <c r="CT250" s="26"/>
      <c r="CU250" s="26"/>
      <c r="CV250" s="26"/>
      <c r="CW250" s="26"/>
      <c r="CX250" s="26"/>
      <c r="CY250" s="26"/>
      <c r="CZ250" s="26"/>
      <c r="DA250" s="26"/>
      <c r="DB250" s="26"/>
      <c r="DC250" s="26"/>
      <c r="DD250" s="26"/>
      <c r="DE250" s="26"/>
      <c r="DF250" s="52"/>
      <c r="DG250" s="223">
        <f t="shared" si="65"/>
        <v>0</v>
      </c>
      <c r="DH250" s="43">
        <f t="shared" si="66"/>
        <v>0</v>
      </c>
      <c r="DI250" s="43">
        <f t="shared" si="67"/>
        <v>0</v>
      </c>
      <c r="DJ250" s="128">
        <f t="shared" si="68"/>
        <v>0</v>
      </c>
      <c r="DK250" s="273" t="e">
        <f t="shared" si="69"/>
        <v>#DIV/0!</v>
      </c>
      <c r="DL250" s="130">
        <f t="shared" si="70"/>
        <v>0</v>
      </c>
      <c r="DM250" s="135">
        <f t="shared" si="71"/>
        <v>0</v>
      </c>
      <c r="DN250" s="130">
        <v>0</v>
      </c>
      <c r="DO250" s="43">
        <v>0</v>
      </c>
      <c r="DP250" s="43">
        <v>0</v>
      </c>
      <c r="DQ250" s="43">
        <v>0</v>
      </c>
      <c r="DR250" s="43">
        <v>0</v>
      </c>
      <c r="DS250" s="43">
        <v>0</v>
      </c>
      <c r="DT250" s="43">
        <v>0</v>
      </c>
      <c r="DU250" s="43">
        <v>0</v>
      </c>
      <c r="DV250" s="43">
        <v>0</v>
      </c>
      <c r="DW250" s="43">
        <v>0</v>
      </c>
      <c r="DX250" s="43">
        <v>0</v>
      </c>
      <c r="DY250" s="43">
        <v>0</v>
      </c>
      <c r="DZ250" s="58">
        <f t="shared" si="72"/>
        <v>0</v>
      </c>
      <c r="EA250" s="45" t="str">
        <f t="shared" si="63"/>
        <v>CORRECTO</v>
      </c>
      <c r="EB250" s="45"/>
      <c r="EC250" s="47"/>
    </row>
    <row r="251" spans="1:133" ht="19.5" hidden="1" customHeight="1" x14ac:dyDescent="0.25">
      <c r="A251" s="24">
        <v>244</v>
      </c>
      <c r="B251" s="24">
        <v>2026</v>
      </c>
      <c r="C251" s="34" t="s">
        <v>62</v>
      </c>
      <c r="D251" s="26"/>
      <c r="E251" s="26"/>
      <c r="F251" s="26"/>
      <c r="G251" s="28"/>
      <c r="H251" s="28"/>
      <c r="I251" s="28"/>
      <c r="J251" s="28"/>
      <c r="K251" s="35"/>
      <c r="L251" s="48"/>
      <c r="M251" s="32"/>
      <c r="N251" s="33"/>
      <c r="O251" s="32"/>
      <c r="P251" s="32"/>
      <c r="Q251" s="32"/>
      <c r="R251" s="32"/>
      <c r="S251" s="32"/>
      <c r="T251" s="117"/>
      <c r="U251" s="32"/>
      <c r="V251" s="35"/>
      <c r="W251" s="51"/>
      <c r="X251" s="32"/>
      <c r="Y251" s="32"/>
      <c r="Z251" s="37" t="str">
        <f>+IFERROR(VLOOKUP(AA251,LISTAS!$C$2:$D$13,2,0)," ")</f>
        <v xml:space="preserve"> </v>
      </c>
      <c r="AA251" s="38" t="str">
        <f t="shared" si="64"/>
        <v/>
      </c>
      <c r="AB251" s="48"/>
      <c r="AC251" s="40" t="str">
        <f>+IFERROR(VLOOKUP(AB251,LISTAS!$A$9:$B$217,2,0)," ")</f>
        <v xml:space="preserve"> </v>
      </c>
      <c r="AD251" s="26"/>
      <c r="AE251" s="26"/>
      <c r="AF251" s="106"/>
      <c r="AG251" s="26"/>
      <c r="AH251" s="78"/>
      <c r="AI251" s="26"/>
      <c r="AJ251" s="26"/>
      <c r="AK251" s="26"/>
      <c r="AL251" s="26"/>
      <c r="AM251" s="218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26"/>
      <c r="CG251" s="26"/>
      <c r="CH251" s="26"/>
      <c r="CI251" s="26"/>
      <c r="CJ251" s="26"/>
      <c r="CK251" s="26"/>
      <c r="CL251" s="26"/>
      <c r="CM251" s="26"/>
      <c r="CN251" s="26"/>
      <c r="CO251" s="26"/>
      <c r="CP251" s="26"/>
      <c r="CQ251" s="26"/>
      <c r="CR251" s="26"/>
      <c r="CS251" s="26"/>
      <c r="CT251" s="26"/>
      <c r="CU251" s="26"/>
      <c r="CV251" s="26"/>
      <c r="CW251" s="26"/>
      <c r="CX251" s="26"/>
      <c r="CY251" s="26"/>
      <c r="CZ251" s="26"/>
      <c r="DA251" s="26"/>
      <c r="DB251" s="26"/>
      <c r="DC251" s="26"/>
      <c r="DD251" s="26"/>
      <c r="DE251" s="26"/>
      <c r="DF251" s="52"/>
      <c r="DG251" s="223">
        <f t="shared" si="65"/>
        <v>0</v>
      </c>
      <c r="DH251" s="43">
        <f t="shared" si="66"/>
        <v>0</v>
      </c>
      <c r="DI251" s="43">
        <f t="shared" si="67"/>
        <v>0</v>
      </c>
      <c r="DJ251" s="128">
        <f t="shared" si="68"/>
        <v>0</v>
      </c>
      <c r="DK251" s="273" t="e">
        <f t="shared" si="69"/>
        <v>#DIV/0!</v>
      </c>
      <c r="DL251" s="130">
        <f t="shared" si="70"/>
        <v>0</v>
      </c>
      <c r="DM251" s="135">
        <f t="shared" si="71"/>
        <v>0</v>
      </c>
      <c r="DN251" s="130">
        <v>0</v>
      </c>
      <c r="DO251" s="43">
        <v>0</v>
      </c>
      <c r="DP251" s="43">
        <v>0</v>
      </c>
      <c r="DQ251" s="43">
        <v>0</v>
      </c>
      <c r="DR251" s="43">
        <v>0</v>
      </c>
      <c r="DS251" s="43">
        <v>0</v>
      </c>
      <c r="DT251" s="43">
        <v>0</v>
      </c>
      <c r="DU251" s="43">
        <v>0</v>
      </c>
      <c r="DV251" s="43">
        <v>0</v>
      </c>
      <c r="DW251" s="43">
        <v>0</v>
      </c>
      <c r="DX251" s="43">
        <v>0</v>
      </c>
      <c r="DY251" s="43">
        <v>0</v>
      </c>
      <c r="DZ251" s="58">
        <f t="shared" si="72"/>
        <v>0</v>
      </c>
      <c r="EA251" s="45" t="str">
        <f t="shared" si="63"/>
        <v>CORRECTO</v>
      </c>
      <c r="EB251" s="45"/>
      <c r="EC251" s="47"/>
    </row>
    <row r="252" spans="1:133" ht="19.5" hidden="1" customHeight="1" x14ac:dyDescent="0.25">
      <c r="A252" s="48">
        <v>245</v>
      </c>
      <c r="B252" s="24">
        <v>2026</v>
      </c>
      <c r="C252" s="34" t="s">
        <v>62</v>
      </c>
      <c r="D252" s="28"/>
      <c r="E252" s="115"/>
      <c r="F252" s="26"/>
      <c r="G252" s="28"/>
      <c r="H252" s="28"/>
      <c r="I252" s="28"/>
      <c r="J252" s="28"/>
      <c r="K252" s="30"/>
      <c r="L252" s="48"/>
      <c r="M252" s="32"/>
      <c r="N252" s="33"/>
      <c r="O252" s="32"/>
      <c r="P252" s="32"/>
      <c r="Q252" s="32"/>
      <c r="R252" s="32"/>
      <c r="S252" s="32"/>
      <c r="T252" s="56"/>
      <c r="U252" s="32"/>
      <c r="V252" s="35"/>
      <c r="W252" s="51"/>
      <c r="X252" s="32"/>
      <c r="Y252" s="32"/>
      <c r="Z252" s="37" t="str">
        <f>+IFERROR(VLOOKUP(AA252,LISTAS!$C$2:$D$13,2,0)," ")</f>
        <v xml:space="preserve"> </v>
      </c>
      <c r="AA252" s="38" t="str">
        <f t="shared" si="64"/>
        <v/>
      </c>
      <c r="AB252" s="48"/>
      <c r="AC252" s="40" t="str">
        <f>+IFERROR(VLOOKUP(AB252,LISTAS!$A$9:$B$217,2,0)," ")</f>
        <v xml:space="preserve"> </v>
      </c>
      <c r="AD252" s="26"/>
      <c r="AE252" s="26"/>
      <c r="AF252" s="106"/>
      <c r="AG252" s="26"/>
      <c r="AH252" s="78"/>
      <c r="AI252" s="26"/>
      <c r="AJ252" s="26"/>
      <c r="AK252" s="26"/>
      <c r="AL252" s="26"/>
      <c r="AM252" s="218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26"/>
      <c r="CG252" s="26"/>
      <c r="CH252" s="26"/>
      <c r="CI252" s="26"/>
      <c r="CJ252" s="26"/>
      <c r="CK252" s="26"/>
      <c r="CL252" s="26"/>
      <c r="CM252" s="26"/>
      <c r="CN252" s="26"/>
      <c r="CO252" s="26"/>
      <c r="CP252" s="26"/>
      <c r="CQ252" s="26"/>
      <c r="CR252" s="26"/>
      <c r="CS252" s="26"/>
      <c r="CT252" s="26"/>
      <c r="CU252" s="26"/>
      <c r="CV252" s="26"/>
      <c r="CW252" s="26"/>
      <c r="CX252" s="26"/>
      <c r="CY252" s="26"/>
      <c r="CZ252" s="26"/>
      <c r="DA252" s="26"/>
      <c r="DB252" s="26"/>
      <c r="DC252" s="26"/>
      <c r="DD252" s="26"/>
      <c r="DE252" s="26"/>
      <c r="DF252" s="52"/>
      <c r="DG252" s="223">
        <f t="shared" si="65"/>
        <v>0</v>
      </c>
      <c r="DH252" s="43">
        <f t="shared" si="66"/>
        <v>0</v>
      </c>
      <c r="DI252" s="43">
        <f t="shared" si="67"/>
        <v>0</v>
      </c>
      <c r="DJ252" s="128">
        <f t="shared" si="68"/>
        <v>0</v>
      </c>
      <c r="DK252" s="273" t="e">
        <f t="shared" si="69"/>
        <v>#DIV/0!</v>
      </c>
      <c r="DL252" s="130">
        <f t="shared" si="70"/>
        <v>0</v>
      </c>
      <c r="DM252" s="135">
        <f t="shared" si="71"/>
        <v>0</v>
      </c>
      <c r="DN252" s="130">
        <v>0</v>
      </c>
      <c r="DO252" s="43">
        <v>0</v>
      </c>
      <c r="DP252" s="43">
        <v>0</v>
      </c>
      <c r="DQ252" s="43">
        <v>0</v>
      </c>
      <c r="DR252" s="43">
        <v>0</v>
      </c>
      <c r="DS252" s="43">
        <v>0</v>
      </c>
      <c r="DT252" s="43">
        <v>0</v>
      </c>
      <c r="DU252" s="43">
        <v>0</v>
      </c>
      <c r="DV252" s="43">
        <v>0</v>
      </c>
      <c r="DW252" s="43">
        <v>0</v>
      </c>
      <c r="DX252" s="43">
        <v>0</v>
      </c>
      <c r="DY252" s="43">
        <v>0</v>
      </c>
      <c r="DZ252" s="58">
        <f t="shared" si="72"/>
        <v>0</v>
      </c>
      <c r="EA252" s="45" t="str">
        <f t="shared" si="63"/>
        <v>CORRECTO</v>
      </c>
      <c r="EB252" s="45"/>
      <c r="EC252" s="47"/>
    </row>
    <row r="253" spans="1:133" ht="19.5" hidden="1" customHeight="1" x14ac:dyDescent="0.25">
      <c r="A253" s="48">
        <v>246</v>
      </c>
      <c r="B253" s="24">
        <v>2026</v>
      </c>
      <c r="C253" s="34" t="s">
        <v>62</v>
      </c>
      <c r="D253" s="28"/>
      <c r="E253" s="115"/>
      <c r="F253" s="26"/>
      <c r="G253" s="28"/>
      <c r="H253" s="28"/>
      <c r="I253" s="29"/>
      <c r="J253" s="29"/>
      <c r="K253" s="30"/>
      <c r="L253" s="31"/>
      <c r="M253" s="32"/>
      <c r="N253" s="33"/>
      <c r="O253" s="32"/>
      <c r="P253" s="32"/>
      <c r="Q253" s="32"/>
      <c r="R253" s="32"/>
      <c r="S253" s="32"/>
      <c r="T253" s="56"/>
      <c r="U253" s="32"/>
      <c r="V253" s="35"/>
      <c r="W253" s="51"/>
      <c r="X253" s="32"/>
      <c r="Y253" s="32"/>
      <c r="Z253" s="37" t="str">
        <f>+IFERROR(VLOOKUP(AA253,LISTAS!$C$2:$D$13,2,0)," ")</f>
        <v xml:space="preserve"> </v>
      </c>
      <c r="AA253" s="38" t="str">
        <f t="shared" si="64"/>
        <v/>
      </c>
      <c r="AB253" s="48"/>
      <c r="AC253" s="40" t="str">
        <f>+IFERROR(VLOOKUP(AB253,LISTAS!$A$9:$B$217,2,0)," ")</f>
        <v xml:space="preserve"> </v>
      </c>
      <c r="AD253" s="26"/>
      <c r="AE253" s="26"/>
      <c r="AF253" s="106"/>
      <c r="AG253" s="26"/>
      <c r="AH253" s="78"/>
      <c r="AI253" s="26"/>
      <c r="AJ253" s="26"/>
      <c r="AK253" s="26"/>
      <c r="AL253" s="26"/>
      <c r="AM253" s="218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26"/>
      <c r="CG253" s="26"/>
      <c r="CH253" s="26"/>
      <c r="CI253" s="26"/>
      <c r="CJ253" s="26"/>
      <c r="CK253" s="26"/>
      <c r="CL253" s="26"/>
      <c r="CM253" s="26"/>
      <c r="CN253" s="26"/>
      <c r="CO253" s="26"/>
      <c r="CP253" s="26"/>
      <c r="CQ253" s="26"/>
      <c r="CR253" s="26"/>
      <c r="CS253" s="26"/>
      <c r="CT253" s="26"/>
      <c r="CU253" s="26"/>
      <c r="CV253" s="26"/>
      <c r="CW253" s="26"/>
      <c r="CX253" s="26"/>
      <c r="CY253" s="26"/>
      <c r="CZ253" s="26"/>
      <c r="DA253" s="26"/>
      <c r="DB253" s="26"/>
      <c r="DC253" s="26"/>
      <c r="DD253" s="26"/>
      <c r="DE253" s="26"/>
      <c r="DF253" s="52"/>
      <c r="DG253" s="223">
        <f t="shared" si="65"/>
        <v>0</v>
      </c>
      <c r="DH253" s="43">
        <f t="shared" si="66"/>
        <v>0</v>
      </c>
      <c r="DI253" s="43">
        <f t="shared" si="67"/>
        <v>0</v>
      </c>
      <c r="DJ253" s="128">
        <f t="shared" si="68"/>
        <v>0</v>
      </c>
      <c r="DK253" s="273" t="e">
        <f t="shared" si="69"/>
        <v>#DIV/0!</v>
      </c>
      <c r="DL253" s="130">
        <f t="shared" si="70"/>
        <v>0</v>
      </c>
      <c r="DM253" s="135">
        <f t="shared" si="71"/>
        <v>0</v>
      </c>
      <c r="DN253" s="130">
        <v>0</v>
      </c>
      <c r="DO253" s="43">
        <v>0</v>
      </c>
      <c r="DP253" s="43">
        <v>0</v>
      </c>
      <c r="DQ253" s="43">
        <v>0</v>
      </c>
      <c r="DR253" s="43">
        <v>0</v>
      </c>
      <c r="DS253" s="43">
        <v>0</v>
      </c>
      <c r="DT253" s="43">
        <v>0</v>
      </c>
      <c r="DU253" s="43">
        <v>0</v>
      </c>
      <c r="DV253" s="43">
        <v>0</v>
      </c>
      <c r="DW253" s="43">
        <v>0</v>
      </c>
      <c r="DX253" s="43">
        <v>0</v>
      </c>
      <c r="DY253" s="43">
        <v>0</v>
      </c>
      <c r="DZ253" s="58">
        <f t="shared" si="72"/>
        <v>0</v>
      </c>
      <c r="EA253" s="45" t="str">
        <f t="shared" si="63"/>
        <v>CORRECTO</v>
      </c>
      <c r="EB253" s="45"/>
      <c r="EC253" s="47"/>
    </row>
    <row r="254" spans="1:133" ht="19.5" hidden="1" customHeight="1" x14ac:dyDescent="0.25">
      <c r="A254" s="24">
        <v>247</v>
      </c>
      <c r="B254" s="24">
        <v>2026</v>
      </c>
      <c r="C254" s="34" t="s">
        <v>62</v>
      </c>
      <c r="D254" s="28"/>
      <c r="E254" s="115"/>
      <c r="F254" s="52"/>
      <c r="G254" s="28"/>
      <c r="H254" s="28"/>
      <c r="I254" s="28"/>
      <c r="J254" s="29"/>
      <c r="K254" s="30"/>
      <c r="L254" s="31"/>
      <c r="M254" s="54"/>
      <c r="N254" s="55"/>
      <c r="O254" s="54"/>
      <c r="P254" s="54"/>
      <c r="Q254" s="54"/>
      <c r="R254" s="54"/>
      <c r="S254" s="54"/>
      <c r="T254" s="56"/>
      <c r="U254" s="32"/>
      <c r="V254" s="35"/>
      <c r="W254" s="57"/>
      <c r="X254" s="32"/>
      <c r="Y254" s="32"/>
      <c r="Z254" s="37" t="str">
        <f>+IFERROR(VLOOKUP(AA254,LISTAS!$C$2:$D$13,2,0)," ")</f>
        <v xml:space="preserve"> </v>
      </c>
      <c r="AA254" s="38" t="str">
        <f t="shared" si="64"/>
        <v/>
      </c>
      <c r="AB254" s="48"/>
      <c r="AC254" s="40" t="str">
        <f>+IFERROR(VLOOKUP(AB254,LISTAS!$A$9:$B$217,2,0)," ")</f>
        <v xml:space="preserve"> </v>
      </c>
      <c r="AD254" s="26"/>
      <c r="AE254" s="26"/>
      <c r="AF254" s="106"/>
      <c r="AG254" s="26"/>
      <c r="AH254" s="78"/>
      <c r="AI254" s="26"/>
      <c r="AJ254" s="26"/>
      <c r="AK254" s="26"/>
      <c r="AL254" s="26"/>
      <c r="AM254" s="218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26"/>
      <c r="CG254" s="26"/>
      <c r="CH254" s="26"/>
      <c r="CI254" s="26"/>
      <c r="CJ254" s="26"/>
      <c r="CK254" s="26"/>
      <c r="CL254" s="26"/>
      <c r="CM254" s="26"/>
      <c r="CN254" s="26"/>
      <c r="CO254" s="26"/>
      <c r="CP254" s="26"/>
      <c r="CQ254" s="26"/>
      <c r="CR254" s="26"/>
      <c r="CS254" s="26"/>
      <c r="CT254" s="26"/>
      <c r="CU254" s="26"/>
      <c r="CV254" s="26"/>
      <c r="CW254" s="26"/>
      <c r="CX254" s="26"/>
      <c r="CY254" s="26"/>
      <c r="CZ254" s="26"/>
      <c r="DA254" s="26"/>
      <c r="DB254" s="26"/>
      <c r="DC254" s="26"/>
      <c r="DD254" s="26"/>
      <c r="DE254" s="26"/>
      <c r="DF254" s="52"/>
      <c r="DG254" s="223">
        <f t="shared" si="65"/>
        <v>0</v>
      </c>
      <c r="DH254" s="43">
        <f t="shared" si="66"/>
        <v>0</v>
      </c>
      <c r="DI254" s="43">
        <f t="shared" si="67"/>
        <v>0</v>
      </c>
      <c r="DJ254" s="128">
        <f t="shared" si="68"/>
        <v>0</v>
      </c>
      <c r="DK254" s="273" t="e">
        <f t="shared" si="69"/>
        <v>#DIV/0!</v>
      </c>
      <c r="DL254" s="130">
        <f t="shared" si="70"/>
        <v>0</v>
      </c>
      <c r="DM254" s="135">
        <f t="shared" si="71"/>
        <v>0</v>
      </c>
      <c r="DN254" s="130">
        <v>0</v>
      </c>
      <c r="DO254" s="43">
        <v>0</v>
      </c>
      <c r="DP254" s="43">
        <v>0</v>
      </c>
      <c r="DQ254" s="43">
        <v>0</v>
      </c>
      <c r="DR254" s="43">
        <v>0</v>
      </c>
      <c r="DS254" s="43">
        <v>0</v>
      </c>
      <c r="DT254" s="43">
        <v>0</v>
      </c>
      <c r="DU254" s="43">
        <v>0</v>
      </c>
      <c r="DV254" s="43">
        <v>0</v>
      </c>
      <c r="DW254" s="43">
        <v>0</v>
      </c>
      <c r="DX254" s="43">
        <v>0</v>
      </c>
      <c r="DY254" s="43">
        <v>0</v>
      </c>
      <c r="DZ254" s="58">
        <f t="shared" si="72"/>
        <v>0</v>
      </c>
      <c r="EA254" s="45" t="str">
        <f t="shared" si="63"/>
        <v>CORRECTO</v>
      </c>
      <c r="EB254" s="45"/>
      <c r="EC254" s="47"/>
    </row>
    <row r="255" spans="1:133" ht="19.5" hidden="1" customHeight="1" x14ac:dyDescent="0.25">
      <c r="A255" s="48">
        <v>248</v>
      </c>
      <c r="B255" s="24">
        <v>2026</v>
      </c>
      <c r="C255" s="34" t="s">
        <v>62</v>
      </c>
      <c r="D255" s="28"/>
      <c r="E255" s="115"/>
      <c r="F255" s="52"/>
      <c r="G255" s="28"/>
      <c r="H255" s="28"/>
      <c r="I255" s="28"/>
      <c r="J255" s="29"/>
      <c r="K255" s="30"/>
      <c r="L255" s="31"/>
      <c r="M255" s="54"/>
      <c r="N255" s="55"/>
      <c r="O255" s="54"/>
      <c r="P255" s="54"/>
      <c r="Q255" s="54"/>
      <c r="R255" s="54"/>
      <c r="S255" s="54"/>
      <c r="T255" s="56"/>
      <c r="U255" s="32"/>
      <c r="V255" s="35"/>
      <c r="W255" s="57"/>
      <c r="X255" s="32"/>
      <c r="Y255" s="32"/>
      <c r="Z255" s="37" t="str">
        <f>+IFERROR(VLOOKUP(AA255,LISTAS!$C$2:$D$13,2,0)," ")</f>
        <v xml:space="preserve"> </v>
      </c>
      <c r="AA255" s="38" t="str">
        <f t="shared" si="64"/>
        <v/>
      </c>
      <c r="AB255" s="48"/>
      <c r="AC255" s="40" t="str">
        <f>+IFERROR(VLOOKUP(AB255,LISTAS!$A$9:$B$217,2,0)," ")</f>
        <v xml:space="preserve"> </v>
      </c>
      <c r="AD255" s="26"/>
      <c r="AE255" s="26"/>
      <c r="AF255" s="106"/>
      <c r="AG255" s="26"/>
      <c r="AH255" s="78"/>
      <c r="AI255" s="26"/>
      <c r="AJ255" s="26"/>
      <c r="AK255" s="26"/>
      <c r="AL255" s="26"/>
      <c r="AM255" s="218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26"/>
      <c r="CG255" s="26"/>
      <c r="CH255" s="26"/>
      <c r="CI255" s="26"/>
      <c r="CJ255" s="26"/>
      <c r="CK255" s="26"/>
      <c r="CL255" s="26"/>
      <c r="CM255" s="26"/>
      <c r="CN255" s="26"/>
      <c r="CO255" s="26"/>
      <c r="CP255" s="26"/>
      <c r="CQ255" s="26"/>
      <c r="CR255" s="26"/>
      <c r="CS255" s="26"/>
      <c r="CT255" s="26"/>
      <c r="CU255" s="26"/>
      <c r="CV255" s="26"/>
      <c r="CW255" s="26"/>
      <c r="CX255" s="26"/>
      <c r="CY255" s="26"/>
      <c r="CZ255" s="26"/>
      <c r="DA255" s="26"/>
      <c r="DB255" s="26"/>
      <c r="DC255" s="26"/>
      <c r="DD255" s="26"/>
      <c r="DE255" s="26"/>
      <c r="DF255" s="52"/>
      <c r="DG255" s="223">
        <f t="shared" si="65"/>
        <v>0</v>
      </c>
      <c r="DH255" s="43">
        <f t="shared" si="66"/>
        <v>0</v>
      </c>
      <c r="DI255" s="43">
        <f t="shared" si="67"/>
        <v>0</v>
      </c>
      <c r="DJ255" s="128">
        <f t="shared" si="68"/>
        <v>0</v>
      </c>
      <c r="DK255" s="273" t="e">
        <f t="shared" si="69"/>
        <v>#DIV/0!</v>
      </c>
      <c r="DL255" s="130">
        <f t="shared" si="70"/>
        <v>0</v>
      </c>
      <c r="DM255" s="135">
        <f t="shared" si="71"/>
        <v>0</v>
      </c>
      <c r="DN255" s="130">
        <v>0</v>
      </c>
      <c r="DO255" s="43">
        <v>0</v>
      </c>
      <c r="DP255" s="43">
        <v>0</v>
      </c>
      <c r="DQ255" s="43">
        <v>0</v>
      </c>
      <c r="DR255" s="43">
        <v>0</v>
      </c>
      <c r="DS255" s="43">
        <v>0</v>
      </c>
      <c r="DT255" s="43">
        <v>0</v>
      </c>
      <c r="DU255" s="43">
        <v>0</v>
      </c>
      <c r="DV255" s="43">
        <v>0</v>
      </c>
      <c r="DW255" s="43">
        <v>0</v>
      </c>
      <c r="DX255" s="43">
        <v>0</v>
      </c>
      <c r="DY255" s="43">
        <v>0</v>
      </c>
      <c r="DZ255" s="58">
        <f t="shared" si="72"/>
        <v>0</v>
      </c>
      <c r="EA255" s="45" t="str">
        <f t="shared" si="63"/>
        <v>CORRECTO</v>
      </c>
      <c r="EB255" s="45"/>
      <c r="EC255" s="47"/>
    </row>
    <row r="256" spans="1:133" ht="19.5" hidden="1" customHeight="1" x14ac:dyDescent="0.25">
      <c r="A256" s="48">
        <v>249</v>
      </c>
      <c r="B256" s="24">
        <v>2026</v>
      </c>
      <c r="C256" s="34" t="s">
        <v>62</v>
      </c>
      <c r="D256" s="28"/>
      <c r="E256" s="115"/>
      <c r="F256" s="52"/>
      <c r="G256" s="28"/>
      <c r="H256" s="28"/>
      <c r="I256" s="28"/>
      <c r="J256" s="29"/>
      <c r="K256" s="30"/>
      <c r="L256" s="31"/>
      <c r="M256" s="54"/>
      <c r="N256" s="55"/>
      <c r="O256" s="54"/>
      <c r="P256" s="54"/>
      <c r="Q256" s="54"/>
      <c r="R256" s="54"/>
      <c r="S256" s="54"/>
      <c r="T256" s="56"/>
      <c r="U256" s="32"/>
      <c r="V256" s="35"/>
      <c r="W256" s="57"/>
      <c r="X256" s="32"/>
      <c r="Y256" s="32"/>
      <c r="Z256" s="37" t="str">
        <f>+IFERROR(VLOOKUP(AA256,LISTAS!$C$2:$D$13,2,0)," ")</f>
        <v xml:space="preserve"> </v>
      </c>
      <c r="AA256" s="38" t="str">
        <f t="shared" si="64"/>
        <v/>
      </c>
      <c r="AB256" s="48"/>
      <c r="AC256" s="40" t="str">
        <f>+IFERROR(VLOOKUP(AB256,LISTAS!$A$9:$B$217,2,0)," ")</f>
        <v xml:space="preserve"> </v>
      </c>
      <c r="AD256" s="26"/>
      <c r="AE256" s="26"/>
      <c r="AF256" s="106"/>
      <c r="AG256" s="26"/>
      <c r="AH256" s="78"/>
      <c r="AI256" s="26"/>
      <c r="AJ256" s="26"/>
      <c r="AK256" s="26"/>
      <c r="AL256" s="26"/>
      <c r="AM256" s="218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26"/>
      <c r="CG256" s="26"/>
      <c r="CH256" s="26"/>
      <c r="CI256" s="26"/>
      <c r="CJ256" s="26"/>
      <c r="CK256" s="26"/>
      <c r="CL256" s="26"/>
      <c r="CM256" s="26"/>
      <c r="CN256" s="26"/>
      <c r="CO256" s="26"/>
      <c r="CP256" s="26"/>
      <c r="CQ256" s="26"/>
      <c r="CR256" s="26"/>
      <c r="CS256" s="26"/>
      <c r="CT256" s="26"/>
      <c r="CU256" s="26"/>
      <c r="CV256" s="26"/>
      <c r="CW256" s="26"/>
      <c r="CX256" s="26"/>
      <c r="CY256" s="26"/>
      <c r="CZ256" s="26"/>
      <c r="DA256" s="26"/>
      <c r="DB256" s="26"/>
      <c r="DC256" s="26"/>
      <c r="DD256" s="26"/>
      <c r="DE256" s="26"/>
      <c r="DF256" s="52"/>
      <c r="DG256" s="223">
        <f t="shared" si="65"/>
        <v>0</v>
      </c>
      <c r="DH256" s="43">
        <f t="shared" si="66"/>
        <v>0</v>
      </c>
      <c r="DI256" s="43">
        <f t="shared" si="67"/>
        <v>0</v>
      </c>
      <c r="DJ256" s="128">
        <f t="shared" si="68"/>
        <v>0</v>
      </c>
      <c r="DK256" s="273" t="e">
        <f t="shared" si="69"/>
        <v>#DIV/0!</v>
      </c>
      <c r="DL256" s="130">
        <f t="shared" si="70"/>
        <v>0</v>
      </c>
      <c r="DM256" s="135">
        <f t="shared" si="71"/>
        <v>0</v>
      </c>
      <c r="DN256" s="130">
        <v>0</v>
      </c>
      <c r="DO256" s="43">
        <v>0</v>
      </c>
      <c r="DP256" s="43">
        <v>0</v>
      </c>
      <c r="DQ256" s="43">
        <v>0</v>
      </c>
      <c r="DR256" s="43">
        <v>0</v>
      </c>
      <c r="DS256" s="43">
        <v>0</v>
      </c>
      <c r="DT256" s="43">
        <v>0</v>
      </c>
      <c r="DU256" s="43">
        <v>0</v>
      </c>
      <c r="DV256" s="43">
        <v>0</v>
      </c>
      <c r="DW256" s="43">
        <v>0</v>
      </c>
      <c r="DX256" s="43">
        <v>0</v>
      </c>
      <c r="DY256" s="43">
        <v>0</v>
      </c>
      <c r="DZ256" s="58">
        <f t="shared" si="72"/>
        <v>0</v>
      </c>
      <c r="EA256" s="45" t="str">
        <f t="shared" si="63"/>
        <v>CORRECTO</v>
      </c>
      <c r="EB256" s="45"/>
      <c r="EC256" s="47"/>
    </row>
    <row r="257" spans="1:133" ht="19.5" hidden="1" customHeight="1" x14ac:dyDescent="0.25">
      <c r="A257" s="24">
        <v>250</v>
      </c>
      <c r="B257" s="24">
        <v>2026</v>
      </c>
      <c r="C257" s="34" t="s">
        <v>62</v>
      </c>
      <c r="D257" s="28"/>
      <c r="E257" s="115"/>
      <c r="F257" s="26"/>
      <c r="G257" s="28"/>
      <c r="H257" s="28"/>
      <c r="I257" s="28"/>
      <c r="J257" s="28"/>
      <c r="K257" s="30"/>
      <c r="L257" s="48"/>
      <c r="M257" s="32"/>
      <c r="N257" s="33"/>
      <c r="O257" s="32"/>
      <c r="P257" s="32"/>
      <c r="Q257" s="32"/>
      <c r="R257" s="32"/>
      <c r="S257" s="32"/>
      <c r="T257" s="34"/>
      <c r="U257" s="32"/>
      <c r="V257" s="35"/>
      <c r="W257" s="51"/>
      <c r="X257" s="32"/>
      <c r="Y257" s="32"/>
      <c r="Z257" s="37" t="str">
        <f>+IFERROR(VLOOKUP(AA257,LISTAS!$C$2:$D$13,2,0)," ")</f>
        <v xml:space="preserve"> </v>
      </c>
      <c r="AA257" s="38" t="str">
        <f t="shared" si="64"/>
        <v/>
      </c>
      <c r="AB257" s="48"/>
      <c r="AC257" s="40" t="str">
        <f>+IFERROR(VLOOKUP(AB257,LISTAS!$A$9:$B$217,2,0)," ")</f>
        <v xml:space="preserve"> </v>
      </c>
      <c r="AD257" s="26"/>
      <c r="AE257" s="26"/>
      <c r="AF257" s="106"/>
      <c r="AG257" s="26"/>
      <c r="AH257" s="78"/>
      <c r="AI257" s="26"/>
      <c r="AJ257" s="26"/>
      <c r="AK257" s="26"/>
      <c r="AL257" s="26"/>
      <c r="AM257" s="218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26"/>
      <c r="CG257" s="26"/>
      <c r="CH257" s="26"/>
      <c r="CI257" s="26"/>
      <c r="CJ257" s="26"/>
      <c r="CK257" s="26"/>
      <c r="CL257" s="26"/>
      <c r="CM257" s="26"/>
      <c r="CN257" s="26"/>
      <c r="CO257" s="26"/>
      <c r="CP257" s="26"/>
      <c r="CQ257" s="26"/>
      <c r="CR257" s="26"/>
      <c r="CS257" s="26"/>
      <c r="CT257" s="26"/>
      <c r="CU257" s="26"/>
      <c r="CV257" s="26"/>
      <c r="CW257" s="26"/>
      <c r="CX257" s="26"/>
      <c r="CY257" s="26"/>
      <c r="CZ257" s="26"/>
      <c r="DA257" s="26"/>
      <c r="DB257" s="26"/>
      <c r="DC257" s="26"/>
      <c r="DD257" s="26"/>
      <c r="DE257" s="26"/>
      <c r="DF257" s="52"/>
      <c r="DG257" s="223">
        <f t="shared" si="65"/>
        <v>0</v>
      </c>
      <c r="DH257" s="43">
        <f t="shared" si="66"/>
        <v>0</v>
      </c>
      <c r="DI257" s="43">
        <f t="shared" si="67"/>
        <v>0</v>
      </c>
      <c r="DJ257" s="128">
        <f t="shared" si="68"/>
        <v>0</v>
      </c>
      <c r="DK257" s="273" t="e">
        <f t="shared" si="69"/>
        <v>#DIV/0!</v>
      </c>
      <c r="DL257" s="130">
        <f t="shared" si="70"/>
        <v>0</v>
      </c>
      <c r="DM257" s="135">
        <f t="shared" si="71"/>
        <v>0</v>
      </c>
      <c r="DN257" s="130">
        <v>0</v>
      </c>
      <c r="DO257" s="43">
        <v>0</v>
      </c>
      <c r="DP257" s="43">
        <v>0</v>
      </c>
      <c r="DQ257" s="43">
        <v>0</v>
      </c>
      <c r="DR257" s="43">
        <v>0</v>
      </c>
      <c r="DS257" s="43">
        <v>0</v>
      </c>
      <c r="DT257" s="43">
        <v>0</v>
      </c>
      <c r="DU257" s="43">
        <v>0</v>
      </c>
      <c r="DV257" s="43">
        <v>0</v>
      </c>
      <c r="DW257" s="43">
        <v>0</v>
      </c>
      <c r="DX257" s="43">
        <v>0</v>
      </c>
      <c r="DY257" s="43">
        <v>0</v>
      </c>
      <c r="DZ257" s="58">
        <f t="shared" si="72"/>
        <v>0</v>
      </c>
      <c r="EA257" s="45" t="str">
        <f t="shared" si="63"/>
        <v>CORRECTO</v>
      </c>
      <c r="EB257" s="45"/>
      <c r="EC257" s="47"/>
    </row>
    <row r="258" spans="1:133" ht="19.5" hidden="1" customHeight="1" x14ac:dyDescent="0.25">
      <c r="A258" s="48">
        <v>251</v>
      </c>
      <c r="B258" s="24">
        <v>2026</v>
      </c>
      <c r="C258" s="34" t="s">
        <v>62</v>
      </c>
      <c r="D258" s="28"/>
      <c r="E258" s="115"/>
      <c r="F258" s="26"/>
      <c r="G258" s="28"/>
      <c r="H258" s="28"/>
      <c r="I258" s="29"/>
      <c r="J258" s="29"/>
      <c r="K258" s="30"/>
      <c r="L258" s="31"/>
      <c r="M258" s="32"/>
      <c r="N258" s="33"/>
      <c r="O258" s="32"/>
      <c r="P258" s="32"/>
      <c r="Q258" s="32"/>
      <c r="R258" s="32"/>
      <c r="S258" s="32"/>
      <c r="T258" s="56"/>
      <c r="U258" s="32"/>
      <c r="V258" s="35"/>
      <c r="W258" s="51"/>
      <c r="X258" s="32"/>
      <c r="Y258" s="32"/>
      <c r="Z258" s="37" t="str">
        <f>+IFERROR(VLOOKUP(AA258,LISTAS!$C$2:$D$13,2,0)," ")</f>
        <v xml:space="preserve"> </v>
      </c>
      <c r="AA258" s="38" t="str">
        <f t="shared" si="64"/>
        <v/>
      </c>
      <c r="AB258" s="48"/>
      <c r="AC258" s="40" t="str">
        <f>+IFERROR(VLOOKUP(AB258,LISTAS!$A$9:$B$217,2,0)," ")</f>
        <v xml:space="preserve"> </v>
      </c>
      <c r="AD258" s="26"/>
      <c r="AE258" s="26"/>
      <c r="AF258" s="106"/>
      <c r="AG258" s="26"/>
      <c r="AH258" s="78"/>
      <c r="AI258" s="26"/>
      <c r="AJ258" s="26"/>
      <c r="AK258" s="26"/>
      <c r="AL258" s="26"/>
      <c r="AM258" s="218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26"/>
      <c r="CG258" s="26"/>
      <c r="CH258" s="26"/>
      <c r="CI258" s="26"/>
      <c r="CJ258" s="26"/>
      <c r="CK258" s="26"/>
      <c r="CL258" s="26"/>
      <c r="CM258" s="26"/>
      <c r="CN258" s="26"/>
      <c r="CO258" s="26"/>
      <c r="CP258" s="26"/>
      <c r="CQ258" s="26"/>
      <c r="CR258" s="26"/>
      <c r="CS258" s="26"/>
      <c r="CT258" s="26"/>
      <c r="CU258" s="26"/>
      <c r="CV258" s="26"/>
      <c r="CW258" s="26"/>
      <c r="CX258" s="26"/>
      <c r="CY258" s="26"/>
      <c r="CZ258" s="26"/>
      <c r="DA258" s="26"/>
      <c r="DB258" s="26"/>
      <c r="DC258" s="26"/>
      <c r="DD258" s="26"/>
      <c r="DE258" s="26"/>
      <c r="DF258" s="52"/>
      <c r="DG258" s="223">
        <f t="shared" si="65"/>
        <v>0</v>
      </c>
      <c r="DH258" s="43">
        <f t="shared" si="66"/>
        <v>0</v>
      </c>
      <c r="DI258" s="43">
        <f t="shared" si="67"/>
        <v>0</v>
      </c>
      <c r="DJ258" s="128">
        <f t="shared" si="68"/>
        <v>0</v>
      </c>
      <c r="DK258" s="273" t="e">
        <f t="shared" si="69"/>
        <v>#DIV/0!</v>
      </c>
      <c r="DL258" s="130">
        <f t="shared" si="70"/>
        <v>0</v>
      </c>
      <c r="DM258" s="135">
        <f t="shared" si="71"/>
        <v>0</v>
      </c>
      <c r="DN258" s="130">
        <v>0</v>
      </c>
      <c r="DO258" s="43">
        <v>0</v>
      </c>
      <c r="DP258" s="43">
        <v>0</v>
      </c>
      <c r="DQ258" s="43">
        <v>0</v>
      </c>
      <c r="DR258" s="43">
        <v>0</v>
      </c>
      <c r="DS258" s="43">
        <v>0</v>
      </c>
      <c r="DT258" s="43">
        <v>0</v>
      </c>
      <c r="DU258" s="43">
        <v>0</v>
      </c>
      <c r="DV258" s="43">
        <v>0</v>
      </c>
      <c r="DW258" s="43">
        <v>0</v>
      </c>
      <c r="DX258" s="43">
        <v>0</v>
      </c>
      <c r="DY258" s="43">
        <v>0</v>
      </c>
      <c r="DZ258" s="58">
        <f t="shared" si="72"/>
        <v>0</v>
      </c>
      <c r="EA258" s="45" t="str">
        <f t="shared" si="63"/>
        <v>CORRECTO</v>
      </c>
      <c r="EB258" s="45"/>
      <c r="EC258" s="47"/>
    </row>
    <row r="259" spans="1:133" ht="19.5" hidden="1" customHeight="1" x14ac:dyDescent="0.25">
      <c r="A259" s="48">
        <v>252</v>
      </c>
      <c r="B259" s="24">
        <v>2026</v>
      </c>
      <c r="C259" s="34" t="s">
        <v>62</v>
      </c>
      <c r="D259" s="28"/>
      <c r="E259" s="115"/>
      <c r="F259" s="26"/>
      <c r="G259" s="28"/>
      <c r="H259" s="50"/>
      <c r="I259" s="28"/>
      <c r="J259" s="29"/>
      <c r="K259" s="30"/>
      <c r="L259" s="31"/>
      <c r="M259" s="32"/>
      <c r="N259" s="55"/>
      <c r="O259" s="54"/>
      <c r="P259" s="54"/>
      <c r="Q259" s="54"/>
      <c r="R259" s="54"/>
      <c r="S259" s="32"/>
      <c r="T259" s="56"/>
      <c r="U259" s="32"/>
      <c r="V259" s="35"/>
      <c r="W259" s="51"/>
      <c r="X259" s="32"/>
      <c r="Y259" s="32"/>
      <c r="Z259" s="37" t="str">
        <f>+IFERROR(VLOOKUP(AA259,LISTAS!$C$2:$D$13,2,0)," ")</f>
        <v xml:space="preserve"> </v>
      </c>
      <c r="AA259" s="38" t="str">
        <f t="shared" si="64"/>
        <v/>
      </c>
      <c r="AB259" s="48"/>
      <c r="AC259" s="40" t="str">
        <f>+IFERROR(VLOOKUP(AB259,LISTAS!$A$9:$B$217,2,0)," ")</f>
        <v xml:space="preserve"> </v>
      </c>
      <c r="AD259" s="26"/>
      <c r="AE259" s="26"/>
      <c r="AF259" s="106"/>
      <c r="AG259" s="26"/>
      <c r="AH259" s="78"/>
      <c r="AI259" s="26"/>
      <c r="AJ259" s="26"/>
      <c r="AK259" s="26"/>
      <c r="AL259" s="26"/>
      <c r="AM259" s="218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26"/>
      <c r="CG259" s="26"/>
      <c r="CH259" s="26"/>
      <c r="CI259" s="26"/>
      <c r="CJ259" s="26"/>
      <c r="CK259" s="26"/>
      <c r="CL259" s="26"/>
      <c r="CM259" s="26"/>
      <c r="CN259" s="26"/>
      <c r="CO259" s="26"/>
      <c r="CP259" s="26"/>
      <c r="CQ259" s="26"/>
      <c r="CR259" s="26"/>
      <c r="CS259" s="26"/>
      <c r="CT259" s="26"/>
      <c r="CU259" s="26"/>
      <c r="CV259" s="26"/>
      <c r="CW259" s="26"/>
      <c r="CX259" s="26"/>
      <c r="CY259" s="26"/>
      <c r="CZ259" s="26"/>
      <c r="DA259" s="26"/>
      <c r="DB259" s="26"/>
      <c r="DC259" s="26"/>
      <c r="DD259" s="26"/>
      <c r="DE259" s="26"/>
      <c r="DF259" s="52"/>
      <c r="DG259" s="223">
        <f t="shared" si="65"/>
        <v>0</v>
      </c>
      <c r="DH259" s="43">
        <f t="shared" si="66"/>
        <v>0</v>
      </c>
      <c r="DI259" s="43">
        <f t="shared" si="67"/>
        <v>0</v>
      </c>
      <c r="DJ259" s="128">
        <f t="shared" si="68"/>
        <v>0</v>
      </c>
      <c r="DK259" s="273" t="e">
        <f t="shared" si="69"/>
        <v>#DIV/0!</v>
      </c>
      <c r="DL259" s="130">
        <f t="shared" si="70"/>
        <v>0</v>
      </c>
      <c r="DM259" s="135">
        <f t="shared" si="71"/>
        <v>0</v>
      </c>
      <c r="DN259" s="130">
        <v>0</v>
      </c>
      <c r="DO259" s="43">
        <v>0</v>
      </c>
      <c r="DP259" s="43">
        <v>0</v>
      </c>
      <c r="DQ259" s="43">
        <v>0</v>
      </c>
      <c r="DR259" s="43">
        <v>0</v>
      </c>
      <c r="DS259" s="43">
        <v>0</v>
      </c>
      <c r="DT259" s="43">
        <v>0</v>
      </c>
      <c r="DU259" s="43">
        <v>0</v>
      </c>
      <c r="DV259" s="43">
        <v>0</v>
      </c>
      <c r="DW259" s="43">
        <v>0</v>
      </c>
      <c r="DX259" s="43">
        <v>0</v>
      </c>
      <c r="DY259" s="43">
        <v>0</v>
      </c>
      <c r="DZ259" s="58">
        <f t="shared" si="72"/>
        <v>0</v>
      </c>
      <c r="EA259" s="45" t="str">
        <f t="shared" si="63"/>
        <v>CORRECTO</v>
      </c>
      <c r="EB259" s="45"/>
      <c r="EC259" s="47"/>
    </row>
    <row r="260" spans="1:133" ht="19.5" hidden="1" customHeight="1" x14ac:dyDescent="0.25">
      <c r="A260" s="24">
        <v>253</v>
      </c>
      <c r="B260" s="24">
        <v>2026</v>
      </c>
      <c r="C260" s="34" t="s">
        <v>62</v>
      </c>
      <c r="D260" s="28"/>
      <c r="E260" s="25"/>
      <c r="F260" s="27"/>
      <c r="G260" s="28"/>
      <c r="H260" s="28"/>
      <c r="I260" s="29"/>
      <c r="J260" s="29"/>
      <c r="K260" s="30"/>
      <c r="L260" s="31"/>
      <c r="M260" s="116"/>
      <c r="N260" s="55"/>
      <c r="O260" s="54"/>
      <c r="P260" s="54"/>
      <c r="Q260" s="54"/>
      <c r="R260" s="54"/>
      <c r="S260" s="116"/>
      <c r="T260" s="117"/>
      <c r="U260" s="32"/>
      <c r="V260" s="35"/>
      <c r="W260" s="36"/>
      <c r="X260" s="32"/>
      <c r="Y260" s="32"/>
      <c r="Z260" s="37" t="str">
        <f>+IFERROR(VLOOKUP(AA260,LISTAS!$C$2:$D$13,2,0)," ")</f>
        <v xml:space="preserve"> </v>
      </c>
      <c r="AA260" s="38" t="str">
        <f t="shared" si="64"/>
        <v/>
      </c>
      <c r="AB260" s="48"/>
      <c r="AC260" s="40" t="str">
        <f>+IFERROR(VLOOKUP(AB260,LISTAS!$A$9:$B$217,2,0)," ")</f>
        <v xml:space="preserve"> </v>
      </c>
      <c r="AD260" s="26"/>
      <c r="AE260" s="26"/>
      <c r="AF260" s="106"/>
      <c r="AG260" s="26"/>
      <c r="AH260" s="78"/>
      <c r="AI260" s="26"/>
      <c r="AJ260" s="26"/>
      <c r="AK260" s="26"/>
      <c r="AL260" s="26"/>
      <c r="AM260" s="218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26"/>
      <c r="CG260" s="26"/>
      <c r="CH260" s="26"/>
      <c r="CI260" s="26"/>
      <c r="CJ260" s="26"/>
      <c r="CK260" s="26"/>
      <c r="CL260" s="26"/>
      <c r="CM260" s="26"/>
      <c r="CN260" s="26"/>
      <c r="CO260" s="26"/>
      <c r="CP260" s="26"/>
      <c r="CQ260" s="26"/>
      <c r="CR260" s="26"/>
      <c r="CS260" s="26"/>
      <c r="CT260" s="26"/>
      <c r="CU260" s="26"/>
      <c r="CV260" s="26"/>
      <c r="CW260" s="26"/>
      <c r="CX260" s="26"/>
      <c r="CY260" s="26"/>
      <c r="CZ260" s="26"/>
      <c r="DA260" s="26"/>
      <c r="DB260" s="26"/>
      <c r="DC260" s="26"/>
      <c r="DD260" s="26"/>
      <c r="DE260" s="26"/>
      <c r="DF260" s="52"/>
      <c r="DG260" s="223">
        <f t="shared" si="65"/>
        <v>0</v>
      </c>
      <c r="DH260" s="43">
        <f t="shared" si="66"/>
        <v>0</v>
      </c>
      <c r="DI260" s="43">
        <f t="shared" si="67"/>
        <v>0</v>
      </c>
      <c r="DJ260" s="128">
        <f t="shared" si="68"/>
        <v>0</v>
      </c>
      <c r="DK260" s="273" t="e">
        <f t="shared" si="69"/>
        <v>#DIV/0!</v>
      </c>
      <c r="DL260" s="130">
        <f t="shared" si="70"/>
        <v>0</v>
      </c>
      <c r="DM260" s="135">
        <f t="shared" si="71"/>
        <v>0</v>
      </c>
      <c r="DN260" s="130">
        <v>0</v>
      </c>
      <c r="DO260" s="43">
        <v>0</v>
      </c>
      <c r="DP260" s="43">
        <v>0</v>
      </c>
      <c r="DQ260" s="43">
        <v>0</v>
      </c>
      <c r="DR260" s="43">
        <v>0</v>
      </c>
      <c r="DS260" s="43">
        <v>0</v>
      </c>
      <c r="DT260" s="43">
        <v>0</v>
      </c>
      <c r="DU260" s="43">
        <v>0</v>
      </c>
      <c r="DV260" s="43">
        <v>0</v>
      </c>
      <c r="DW260" s="43">
        <v>0</v>
      </c>
      <c r="DX260" s="43">
        <v>0</v>
      </c>
      <c r="DY260" s="43">
        <v>0</v>
      </c>
      <c r="DZ260" s="58">
        <f t="shared" si="72"/>
        <v>0</v>
      </c>
      <c r="EA260" s="45" t="str">
        <f t="shared" si="63"/>
        <v>CORRECTO</v>
      </c>
      <c r="EB260" s="45"/>
      <c r="EC260" s="47"/>
    </row>
    <row r="261" spans="1:133" ht="19.5" hidden="1" customHeight="1" x14ac:dyDescent="0.25">
      <c r="A261" s="48">
        <v>254</v>
      </c>
      <c r="B261" s="24">
        <v>2026</v>
      </c>
      <c r="C261" s="34" t="s">
        <v>62</v>
      </c>
      <c r="D261" s="28"/>
      <c r="E261" s="115"/>
      <c r="F261" s="26"/>
      <c r="G261" s="28"/>
      <c r="H261" s="28"/>
      <c r="I261" s="28"/>
      <c r="J261" s="29"/>
      <c r="K261" s="30"/>
      <c r="L261" s="31"/>
      <c r="M261" s="32"/>
      <c r="N261" s="55"/>
      <c r="O261" s="32"/>
      <c r="P261" s="32"/>
      <c r="Q261" s="32"/>
      <c r="R261" s="32"/>
      <c r="S261" s="32"/>
      <c r="T261" s="56"/>
      <c r="U261" s="32"/>
      <c r="V261" s="35"/>
      <c r="W261" s="51"/>
      <c r="X261" s="32"/>
      <c r="Y261" s="32"/>
      <c r="Z261" s="37" t="str">
        <f>+IFERROR(VLOOKUP(AA261,LISTAS!$C$2:$D$13,2,0)," ")</f>
        <v xml:space="preserve"> </v>
      </c>
      <c r="AA261" s="38" t="str">
        <f t="shared" si="64"/>
        <v/>
      </c>
      <c r="AB261" s="48"/>
      <c r="AC261" s="40" t="str">
        <f>+IFERROR(VLOOKUP(AB261,LISTAS!$A$9:$B$217,2,0)," ")</f>
        <v xml:space="preserve"> </v>
      </c>
      <c r="AD261" s="26"/>
      <c r="AE261" s="26"/>
      <c r="AF261" s="106"/>
      <c r="AG261" s="26"/>
      <c r="AH261" s="78"/>
      <c r="AI261" s="26"/>
      <c r="AJ261" s="26"/>
      <c r="AK261" s="26"/>
      <c r="AL261" s="26"/>
      <c r="AM261" s="218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26"/>
      <c r="CG261" s="26"/>
      <c r="CH261" s="26"/>
      <c r="CI261" s="26"/>
      <c r="CJ261" s="26"/>
      <c r="CK261" s="26"/>
      <c r="CL261" s="26"/>
      <c r="CM261" s="26"/>
      <c r="CN261" s="26"/>
      <c r="CO261" s="26"/>
      <c r="CP261" s="26"/>
      <c r="CQ261" s="26"/>
      <c r="CR261" s="26"/>
      <c r="CS261" s="26"/>
      <c r="CT261" s="26"/>
      <c r="CU261" s="26"/>
      <c r="CV261" s="26"/>
      <c r="CW261" s="26"/>
      <c r="CX261" s="26"/>
      <c r="CY261" s="26"/>
      <c r="CZ261" s="26"/>
      <c r="DA261" s="26"/>
      <c r="DB261" s="26"/>
      <c r="DC261" s="26"/>
      <c r="DD261" s="26"/>
      <c r="DE261" s="26"/>
      <c r="DF261" s="52"/>
      <c r="DG261" s="223">
        <f t="shared" si="65"/>
        <v>0</v>
      </c>
      <c r="DH261" s="43">
        <f t="shared" si="66"/>
        <v>0</v>
      </c>
      <c r="DI261" s="43">
        <f t="shared" si="67"/>
        <v>0</v>
      </c>
      <c r="DJ261" s="128">
        <f t="shared" si="68"/>
        <v>0</v>
      </c>
      <c r="DK261" s="273" t="e">
        <f t="shared" si="69"/>
        <v>#DIV/0!</v>
      </c>
      <c r="DL261" s="130">
        <f t="shared" si="70"/>
        <v>0</v>
      </c>
      <c r="DM261" s="135">
        <f t="shared" si="71"/>
        <v>0</v>
      </c>
      <c r="DN261" s="130">
        <v>0</v>
      </c>
      <c r="DO261" s="43">
        <v>0</v>
      </c>
      <c r="DP261" s="43">
        <v>0</v>
      </c>
      <c r="DQ261" s="43">
        <v>0</v>
      </c>
      <c r="DR261" s="43">
        <v>0</v>
      </c>
      <c r="DS261" s="43">
        <v>0</v>
      </c>
      <c r="DT261" s="43">
        <v>0</v>
      </c>
      <c r="DU261" s="43">
        <v>0</v>
      </c>
      <c r="DV261" s="43">
        <v>0</v>
      </c>
      <c r="DW261" s="43">
        <v>0</v>
      </c>
      <c r="DX261" s="43">
        <v>0</v>
      </c>
      <c r="DY261" s="43">
        <v>0</v>
      </c>
      <c r="DZ261" s="58">
        <f t="shared" si="72"/>
        <v>0</v>
      </c>
      <c r="EA261" s="45" t="str">
        <f t="shared" si="63"/>
        <v>CORRECTO</v>
      </c>
      <c r="EB261" s="45"/>
      <c r="EC261" s="47"/>
    </row>
    <row r="262" spans="1:133" ht="19.5" hidden="1" customHeight="1" x14ac:dyDescent="0.25">
      <c r="A262" s="48">
        <v>255</v>
      </c>
      <c r="B262" s="24">
        <v>2026</v>
      </c>
      <c r="C262" s="34" t="s">
        <v>62</v>
      </c>
      <c r="D262" s="28"/>
      <c r="E262" s="115"/>
      <c r="F262" s="26"/>
      <c r="G262" s="28"/>
      <c r="H262" s="28"/>
      <c r="I262" s="28"/>
      <c r="J262" s="29"/>
      <c r="K262" s="30"/>
      <c r="L262" s="31"/>
      <c r="M262" s="32"/>
      <c r="N262" s="55"/>
      <c r="O262" s="32"/>
      <c r="P262" s="32"/>
      <c r="Q262" s="32"/>
      <c r="R262" s="32"/>
      <c r="S262" s="32"/>
      <c r="T262" s="56"/>
      <c r="U262" s="32"/>
      <c r="V262" s="35"/>
      <c r="W262" s="51"/>
      <c r="X262" s="32"/>
      <c r="Y262" s="32"/>
      <c r="Z262" s="37" t="str">
        <f>+IFERROR(VLOOKUP(AA262,LISTAS!$C$2:$D$13,2,0)," ")</f>
        <v xml:space="preserve"> </v>
      </c>
      <c r="AA262" s="38" t="str">
        <f t="shared" si="64"/>
        <v/>
      </c>
      <c r="AB262" s="48"/>
      <c r="AC262" s="40" t="str">
        <f>+IFERROR(VLOOKUP(AB262,LISTAS!$A$9:$B$217,2,0)," ")</f>
        <v xml:space="preserve"> </v>
      </c>
      <c r="AD262" s="26"/>
      <c r="AE262" s="26"/>
      <c r="AF262" s="106"/>
      <c r="AG262" s="26"/>
      <c r="AH262" s="78"/>
      <c r="AI262" s="26"/>
      <c r="AJ262" s="26"/>
      <c r="AK262" s="26"/>
      <c r="AL262" s="26"/>
      <c r="AM262" s="218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26"/>
      <c r="CG262" s="26"/>
      <c r="CH262" s="26"/>
      <c r="CI262" s="26"/>
      <c r="CJ262" s="26"/>
      <c r="CK262" s="26"/>
      <c r="CL262" s="26"/>
      <c r="CM262" s="26"/>
      <c r="CN262" s="26"/>
      <c r="CO262" s="26"/>
      <c r="CP262" s="26"/>
      <c r="CQ262" s="26"/>
      <c r="CR262" s="26"/>
      <c r="CS262" s="26"/>
      <c r="CT262" s="26"/>
      <c r="CU262" s="26"/>
      <c r="CV262" s="26"/>
      <c r="CW262" s="26"/>
      <c r="CX262" s="26"/>
      <c r="CY262" s="26"/>
      <c r="CZ262" s="26"/>
      <c r="DA262" s="26"/>
      <c r="DB262" s="26"/>
      <c r="DC262" s="26"/>
      <c r="DD262" s="26"/>
      <c r="DE262" s="26"/>
      <c r="DF262" s="52"/>
      <c r="DG262" s="223">
        <f t="shared" si="65"/>
        <v>0</v>
      </c>
      <c r="DH262" s="43">
        <f t="shared" si="66"/>
        <v>0</v>
      </c>
      <c r="DI262" s="43">
        <f t="shared" si="67"/>
        <v>0</v>
      </c>
      <c r="DJ262" s="128">
        <f t="shared" si="68"/>
        <v>0</v>
      </c>
      <c r="DK262" s="273" t="e">
        <f t="shared" si="69"/>
        <v>#DIV/0!</v>
      </c>
      <c r="DL262" s="130">
        <f t="shared" si="70"/>
        <v>0</v>
      </c>
      <c r="DM262" s="135">
        <f t="shared" si="71"/>
        <v>0</v>
      </c>
      <c r="DN262" s="130">
        <v>0</v>
      </c>
      <c r="DO262" s="43">
        <v>0</v>
      </c>
      <c r="DP262" s="43">
        <v>0</v>
      </c>
      <c r="DQ262" s="43">
        <v>0</v>
      </c>
      <c r="DR262" s="43">
        <v>0</v>
      </c>
      <c r="DS262" s="43">
        <v>0</v>
      </c>
      <c r="DT262" s="43">
        <v>0</v>
      </c>
      <c r="DU262" s="43">
        <v>0</v>
      </c>
      <c r="DV262" s="43">
        <v>0</v>
      </c>
      <c r="DW262" s="43">
        <v>0</v>
      </c>
      <c r="DX262" s="43">
        <v>0</v>
      </c>
      <c r="DY262" s="43">
        <v>0</v>
      </c>
      <c r="DZ262" s="58">
        <f t="shared" si="72"/>
        <v>0</v>
      </c>
      <c r="EA262" s="45" t="str">
        <f t="shared" ref="EA262:EA325" si="73">IF(DZ262=DG262,("CORRECTO"),("REVISAR"))</f>
        <v>CORRECTO</v>
      </c>
      <c r="EB262" s="45"/>
      <c r="EC262" s="47"/>
    </row>
    <row r="263" spans="1:133" ht="19.5" hidden="1" customHeight="1" x14ac:dyDescent="0.25">
      <c r="A263" s="24">
        <v>256</v>
      </c>
      <c r="B263" s="24">
        <v>2026</v>
      </c>
      <c r="C263" s="34" t="s">
        <v>62</v>
      </c>
      <c r="D263" s="26"/>
      <c r="E263" s="115"/>
      <c r="F263" s="26"/>
      <c r="G263" s="28"/>
      <c r="H263" s="28"/>
      <c r="I263" s="28"/>
      <c r="J263" s="28"/>
      <c r="K263" s="35"/>
      <c r="L263" s="48"/>
      <c r="M263" s="32"/>
      <c r="N263" s="33"/>
      <c r="O263" s="32"/>
      <c r="P263" s="32"/>
      <c r="Q263" s="32"/>
      <c r="R263" s="32"/>
      <c r="S263" s="32"/>
      <c r="T263" s="117"/>
      <c r="U263" s="32"/>
      <c r="V263" s="35"/>
      <c r="W263" s="51"/>
      <c r="X263" s="32"/>
      <c r="Y263" s="32"/>
      <c r="Z263" s="37" t="str">
        <f>+IFERROR(VLOOKUP(AA263,LISTAS!$C$2:$D$13,2,0)," ")</f>
        <v xml:space="preserve"> </v>
      </c>
      <c r="AA263" s="38" t="str">
        <f t="shared" ref="AA263:AA326" si="74">+MID(AB263,1,2)</f>
        <v/>
      </c>
      <c r="AB263" s="48"/>
      <c r="AC263" s="40" t="str">
        <f>+IFERROR(VLOOKUP(AB263,LISTAS!$A$9:$B$217,2,0)," ")</f>
        <v xml:space="preserve"> </v>
      </c>
      <c r="AD263" s="26"/>
      <c r="AE263" s="26"/>
      <c r="AF263" s="106"/>
      <c r="AG263" s="26"/>
      <c r="AH263" s="78"/>
      <c r="AI263" s="26"/>
      <c r="AJ263" s="26"/>
      <c r="AK263" s="26"/>
      <c r="AL263" s="26"/>
      <c r="AM263" s="218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26"/>
      <c r="CG263" s="26"/>
      <c r="CH263" s="26"/>
      <c r="CI263" s="26"/>
      <c r="CJ263" s="26"/>
      <c r="CK263" s="26"/>
      <c r="CL263" s="26"/>
      <c r="CM263" s="26"/>
      <c r="CN263" s="26"/>
      <c r="CO263" s="26"/>
      <c r="CP263" s="26"/>
      <c r="CQ263" s="26"/>
      <c r="CR263" s="26"/>
      <c r="CS263" s="26"/>
      <c r="CT263" s="26"/>
      <c r="CU263" s="26"/>
      <c r="CV263" s="26"/>
      <c r="CW263" s="26"/>
      <c r="CX263" s="26"/>
      <c r="CY263" s="26"/>
      <c r="CZ263" s="26"/>
      <c r="DA263" s="26"/>
      <c r="DB263" s="26"/>
      <c r="DC263" s="26"/>
      <c r="DD263" s="26"/>
      <c r="DE263" s="26"/>
      <c r="DF263" s="52"/>
      <c r="DG263" s="223">
        <f t="shared" ref="DG263:DG326" si="75">+AM263+AS263+AY263+BE263+BK263+BQ263+BW263+CC263+CI263+CO263+CU263+DA263</f>
        <v>0</v>
      </c>
      <c r="DH263" s="43">
        <f t="shared" ref="DH263:DH326" si="76">AO263+AU263+BA263+BG263+BM263+BS263+BY263+CE263+CK263+CQ263+CW263+DC263</f>
        <v>0</v>
      </c>
      <c r="DI263" s="43">
        <f t="shared" ref="DI263:DI326" si="77">AP263+AV263+BB263+BH263+BN263+BT263+BZ263+CF263+CL263+CR263+CX263+DD263</f>
        <v>0</v>
      </c>
      <c r="DJ263" s="128">
        <f t="shared" ref="DJ263:DJ326" si="78">AQ263+AW263+BC263+BI263+BO263+BU263+CA263+CG263+CM263+CS263+CY263+DE263</f>
        <v>0</v>
      </c>
      <c r="DK263" s="273" t="e">
        <f t="shared" ref="DK263:DK326" si="79">+DJ263/DG263</f>
        <v>#DIV/0!</v>
      </c>
      <c r="DL263" s="130">
        <f t="shared" ref="DL263:DL326" si="80">+DG263-DH263-DI263</f>
        <v>0</v>
      </c>
      <c r="DM263" s="135">
        <f t="shared" ref="DM263:DM326" si="81">AR263+AX263+BD263+BJ263+BP263+BV263+CB263+CH263+CN263+CT263+CZ263+DF263</f>
        <v>0</v>
      </c>
      <c r="DN263" s="130">
        <v>0</v>
      </c>
      <c r="DO263" s="43">
        <v>0</v>
      </c>
      <c r="DP263" s="43">
        <v>0</v>
      </c>
      <c r="DQ263" s="43">
        <v>0</v>
      </c>
      <c r="DR263" s="43">
        <v>0</v>
      </c>
      <c r="DS263" s="43">
        <v>0</v>
      </c>
      <c r="DT263" s="43">
        <v>0</v>
      </c>
      <c r="DU263" s="43">
        <v>0</v>
      </c>
      <c r="DV263" s="43">
        <v>0</v>
      </c>
      <c r="DW263" s="43">
        <v>0</v>
      </c>
      <c r="DX263" s="43">
        <v>0</v>
      </c>
      <c r="DY263" s="43">
        <v>0</v>
      </c>
      <c r="DZ263" s="58">
        <f t="shared" si="72"/>
        <v>0</v>
      </c>
      <c r="EA263" s="45" t="str">
        <f t="shared" si="73"/>
        <v>CORRECTO</v>
      </c>
      <c r="EB263" s="45"/>
      <c r="EC263" s="47"/>
    </row>
    <row r="264" spans="1:133" ht="19.5" hidden="1" customHeight="1" x14ac:dyDescent="0.25">
      <c r="A264" s="48">
        <v>257</v>
      </c>
      <c r="B264" s="24">
        <v>2026</v>
      </c>
      <c r="C264" s="34" t="s">
        <v>62</v>
      </c>
      <c r="D264" s="28"/>
      <c r="E264" s="115"/>
      <c r="F264" s="26"/>
      <c r="G264" s="28"/>
      <c r="H264" s="28"/>
      <c r="I264" s="29"/>
      <c r="J264" s="29"/>
      <c r="K264" s="30"/>
      <c r="L264" s="31"/>
      <c r="M264" s="32"/>
      <c r="N264" s="33"/>
      <c r="O264" s="32"/>
      <c r="P264" s="32"/>
      <c r="Q264" s="32"/>
      <c r="R264" s="32"/>
      <c r="S264" s="32"/>
      <c r="T264" s="56"/>
      <c r="U264" s="32"/>
      <c r="V264" s="35"/>
      <c r="W264" s="51"/>
      <c r="X264" s="32"/>
      <c r="Y264" s="32"/>
      <c r="Z264" s="37" t="str">
        <f>+IFERROR(VLOOKUP(AA264,LISTAS!$C$2:$D$13,2,0)," ")</f>
        <v xml:space="preserve"> </v>
      </c>
      <c r="AA264" s="38" t="str">
        <f t="shared" si="74"/>
        <v/>
      </c>
      <c r="AB264" s="48"/>
      <c r="AC264" s="40" t="str">
        <f>+IFERROR(VLOOKUP(AB264,LISTAS!$A$9:$B$217,2,0)," ")</f>
        <v xml:space="preserve"> </v>
      </c>
      <c r="AD264" s="26"/>
      <c r="AE264" s="26"/>
      <c r="AF264" s="106"/>
      <c r="AG264" s="26"/>
      <c r="AH264" s="78"/>
      <c r="AI264" s="26"/>
      <c r="AJ264" s="26"/>
      <c r="AK264" s="26"/>
      <c r="AL264" s="26"/>
      <c r="AM264" s="218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26"/>
      <c r="CG264" s="26"/>
      <c r="CH264" s="26"/>
      <c r="CI264" s="26"/>
      <c r="CJ264" s="26"/>
      <c r="CK264" s="26"/>
      <c r="CL264" s="26"/>
      <c r="CM264" s="26"/>
      <c r="CN264" s="26"/>
      <c r="CO264" s="26"/>
      <c r="CP264" s="26"/>
      <c r="CQ264" s="26"/>
      <c r="CR264" s="26"/>
      <c r="CS264" s="26"/>
      <c r="CT264" s="26"/>
      <c r="CU264" s="26"/>
      <c r="CV264" s="26"/>
      <c r="CW264" s="26"/>
      <c r="CX264" s="26"/>
      <c r="CY264" s="26"/>
      <c r="CZ264" s="26"/>
      <c r="DA264" s="26"/>
      <c r="DB264" s="26"/>
      <c r="DC264" s="26"/>
      <c r="DD264" s="26"/>
      <c r="DE264" s="26"/>
      <c r="DF264" s="52"/>
      <c r="DG264" s="223">
        <f t="shared" si="75"/>
        <v>0</v>
      </c>
      <c r="DH264" s="43">
        <f t="shared" si="76"/>
        <v>0</v>
      </c>
      <c r="DI264" s="43">
        <f t="shared" si="77"/>
        <v>0</v>
      </c>
      <c r="DJ264" s="128">
        <f t="shared" si="78"/>
        <v>0</v>
      </c>
      <c r="DK264" s="273" t="e">
        <f t="shared" si="79"/>
        <v>#DIV/0!</v>
      </c>
      <c r="DL264" s="130">
        <f t="shared" si="80"/>
        <v>0</v>
      </c>
      <c r="DM264" s="135">
        <f t="shared" si="81"/>
        <v>0</v>
      </c>
      <c r="DN264" s="130">
        <v>0</v>
      </c>
      <c r="DO264" s="43">
        <v>0</v>
      </c>
      <c r="DP264" s="43">
        <v>0</v>
      </c>
      <c r="DQ264" s="43">
        <v>0</v>
      </c>
      <c r="DR264" s="43">
        <v>0</v>
      </c>
      <c r="DS264" s="43">
        <v>0</v>
      </c>
      <c r="DT264" s="43">
        <v>0</v>
      </c>
      <c r="DU264" s="43">
        <v>0</v>
      </c>
      <c r="DV264" s="43">
        <v>0</v>
      </c>
      <c r="DW264" s="43">
        <v>0</v>
      </c>
      <c r="DX264" s="43">
        <v>0</v>
      </c>
      <c r="DY264" s="43">
        <v>0</v>
      </c>
      <c r="DZ264" s="58">
        <f t="shared" si="72"/>
        <v>0</v>
      </c>
      <c r="EA264" s="45" t="str">
        <f t="shared" si="73"/>
        <v>CORRECTO</v>
      </c>
      <c r="EB264" s="45"/>
      <c r="EC264" s="47"/>
    </row>
    <row r="265" spans="1:133" ht="19.5" hidden="1" customHeight="1" x14ac:dyDescent="0.25">
      <c r="A265" s="48">
        <v>258</v>
      </c>
      <c r="B265" s="24">
        <v>2026</v>
      </c>
      <c r="C265" s="34" t="s">
        <v>62</v>
      </c>
      <c r="D265" s="26"/>
      <c r="E265" s="26"/>
      <c r="F265" s="26"/>
      <c r="G265" s="28"/>
      <c r="H265" s="28"/>
      <c r="I265" s="29"/>
      <c r="J265" s="29"/>
      <c r="K265" s="30"/>
      <c r="L265" s="31"/>
      <c r="M265" s="32"/>
      <c r="N265" s="55"/>
      <c r="O265" s="54"/>
      <c r="P265" s="54"/>
      <c r="Q265" s="54"/>
      <c r="R265" s="54"/>
      <c r="S265" s="32"/>
      <c r="T265" s="56"/>
      <c r="U265" s="32"/>
      <c r="V265" s="35"/>
      <c r="W265" s="51"/>
      <c r="X265" s="32"/>
      <c r="Y265" s="32"/>
      <c r="Z265" s="37" t="str">
        <f>+IFERROR(VLOOKUP(AA265,LISTAS!$C$2:$D$13,2,0)," ")</f>
        <v xml:space="preserve"> </v>
      </c>
      <c r="AA265" s="38" t="str">
        <f t="shared" si="74"/>
        <v/>
      </c>
      <c r="AB265" s="48"/>
      <c r="AC265" s="40" t="str">
        <f>+IFERROR(VLOOKUP(AB265,LISTAS!$A$9:$B$217,2,0)," ")</f>
        <v xml:space="preserve"> </v>
      </c>
      <c r="AD265" s="26"/>
      <c r="AE265" s="26"/>
      <c r="AF265" s="106"/>
      <c r="AG265" s="26"/>
      <c r="AH265" s="78"/>
      <c r="AI265" s="26"/>
      <c r="AJ265" s="26"/>
      <c r="AK265" s="26"/>
      <c r="AL265" s="26"/>
      <c r="AM265" s="218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26"/>
      <c r="CG265" s="26"/>
      <c r="CH265" s="26"/>
      <c r="CI265" s="26"/>
      <c r="CJ265" s="26"/>
      <c r="CK265" s="26"/>
      <c r="CL265" s="26"/>
      <c r="CM265" s="26"/>
      <c r="CN265" s="26"/>
      <c r="CO265" s="26"/>
      <c r="CP265" s="26"/>
      <c r="CQ265" s="26"/>
      <c r="CR265" s="26"/>
      <c r="CS265" s="26"/>
      <c r="CT265" s="26"/>
      <c r="CU265" s="26"/>
      <c r="CV265" s="26"/>
      <c r="CW265" s="26"/>
      <c r="CX265" s="26"/>
      <c r="CY265" s="26"/>
      <c r="CZ265" s="26"/>
      <c r="DA265" s="26"/>
      <c r="DB265" s="26"/>
      <c r="DC265" s="26"/>
      <c r="DD265" s="26"/>
      <c r="DE265" s="26"/>
      <c r="DF265" s="52"/>
      <c r="DG265" s="223">
        <f t="shared" si="75"/>
        <v>0</v>
      </c>
      <c r="DH265" s="43">
        <f t="shared" si="76"/>
        <v>0</v>
      </c>
      <c r="DI265" s="43">
        <f t="shared" si="77"/>
        <v>0</v>
      </c>
      <c r="DJ265" s="128">
        <f t="shared" si="78"/>
        <v>0</v>
      </c>
      <c r="DK265" s="273" t="e">
        <f t="shared" si="79"/>
        <v>#DIV/0!</v>
      </c>
      <c r="DL265" s="130">
        <f t="shared" si="80"/>
        <v>0</v>
      </c>
      <c r="DM265" s="135">
        <f t="shared" si="81"/>
        <v>0</v>
      </c>
      <c r="DN265" s="130">
        <v>0</v>
      </c>
      <c r="DO265" s="43">
        <v>0</v>
      </c>
      <c r="DP265" s="43">
        <v>0</v>
      </c>
      <c r="DQ265" s="43">
        <v>0</v>
      </c>
      <c r="DR265" s="43">
        <v>0</v>
      </c>
      <c r="DS265" s="43">
        <v>0</v>
      </c>
      <c r="DT265" s="43">
        <v>0</v>
      </c>
      <c r="DU265" s="43">
        <v>0</v>
      </c>
      <c r="DV265" s="43">
        <v>0</v>
      </c>
      <c r="DW265" s="43">
        <v>0</v>
      </c>
      <c r="DX265" s="43">
        <v>0</v>
      </c>
      <c r="DY265" s="43">
        <v>0</v>
      </c>
      <c r="DZ265" s="58">
        <f t="shared" si="72"/>
        <v>0</v>
      </c>
      <c r="EA265" s="45" t="str">
        <f t="shared" si="73"/>
        <v>CORRECTO</v>
      </c>
      <c r="EB265" s="45"/>
      <c r="EC265" s="47"/>
    </row>
    <row r="266" spans="1:133" ht="19.5" hidden="1" customHeight="1" x14ac:dyDescent="0.25">
      <c r="A266" s="24">
        <v>259</v>
      </c>
      <c r="B266" s="24">
        <v>2026</v>
      </c>
      <c r="C266" s="34" t="s">
        <v>62</v>
      </c>
      <c r="D266" s="26"/>
      <c r="E266" s="26"/>
      <c r="F266" s="26"/>
      <c r="G266" s="28"/>
      <c r="H266" s="28"/>
      <c r="I266" s="29"/>
      <c r="J266" s="29"/>
      <c r="K266" s="30"/>
      <c r="L266" s="31"/>
      <c r="M266" s="32"/>
      <c r="N266" s="55"/>
      <c r="O266" s="54"/>
      <c r="P266" s="54"/>
      <c r="Q266" s="54"/>
      <c r="R266" s="54"/>
      <c r="S266" s="32"/>
      <c r="T266" s="56"/>
      <c r="U266" s="32"/>
      <c r="V266" s="35"/>
      <c r="W266" s="51"/>
      <c r="X266" s="32"/>
      <c r="Y266" s="32"/>
      <c r="Z266" s="37" t="str">
        <f>+IFERROR(VLOOKUP(AA266,LISTAS!$C$2:$D$13,2,0)," ")</f>
        <v xml:space="preserve"> </v>
      </c>
      <c r="AA266" s="38" t="str">
        <f t="shared" si="74"/>
        <v/>
      </c>
      <c r="AB266" s="48"/>
      <c r="AC266" s="40" t="str">
        <f>+IFERROR(VLOOKUP(AB266,LISTAS!$A$9:$B$217,2,0)," ")</f>
        <v xml:space="preserve"> </v>
      </c>
      <c r="AD266" s="26"/>
      <c r="AE266" s="26"/>
      <c r="AF266" s="106"/>
      <c r="AG266" s="26"/>
      <c r="AH266" s="78"/>
      <c r="AI266" s="26"/>
      <c r="AJ266" s="26"/>
      <c r="AK266" s="26"/>
      <c r="AL266" s="26"/>
      <c r="AM266" s="218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26"/>
      <c r="CG266" s="26"/>
      <c r="CH266" s="26"/>
      <c r="CI266" s="26"/>
      <c r="CJ266" s="26"/>
      <c r="CK266" s="26"/>
      <c r="CL266" s="26"/>
      <c r="CM266" s="26"/>
      <c r="CN266" s="26"/>
      <c r="CO266" s="26"/>
      <c r="CP266" s="26"/>
      <c r="CQ266" s="26"/>
      <c r="CR266" s="26"/>
      <c r="CS266" s="26"/>
      <c r="CT266" s="26"/>
      <c r="CU266" s="26"/>
      <c r="CV266" s="26"/>
      <c r="CW266" s="26"/>
      <c r="CX266" s="26"/>
      <c r="CY266" s="26"/>
      <c r="CZ266" s="26"/>
      <c r="DA266" s="26"/>
      <c r="DB266" s="26"/>
      <c r="DC266" s="26"/>
      <c r="DD266" s="26"/>
      <c r="DE266" s="26"/>
      <c r="DF266" s="52"/>
      <c r="DG266" s="223">
        <f t="shared" si="75"/>
        <v>0</v>
      </c>
      <c r="DH266" s="43">
        <f t="shared" si="76"/>
        <v>0</v>
      </c>
      <c r="DI266" s="43">
        <f t="shared" si="77"/>
        <v>0</v>
      </c>
      <c r="DJ266" s="128">
        <f t="shared" si="78"/>
        <v>0</v>
      </c>
      <c r="DK266" s="273" t="e">
        <f t="shared" si="79"/>
        <v>#DIV/0!</v>
      </c>
      <c r="DL266" s="130">
        <f t="shared" si="80"/>
        <v>0</v>
      </c>
      <c r="DM266" s="135">
        <f t="shared" si="81"/>
        <v>0</v>
      </c>
      <c r="DN266" s="130">
        <v>0</v>
      </c>
      <c r="DO266" s="43">
        <v>0</v>
      </c>
      <c r="DP266" s="43">
        <v>0</v>
      </c>
      <c r="DQ266" s="43">
        <v>0</v>
      </c>
      <c r="DR266" s="43">
        <v>0</v>
      </c>
      <c r="DS266" s="43">
        <v>0</v>
      </c>
      <c r="DT266" s="43">
        <v>0</v>
      </c>
      <c r="DU266" s="43">
        <v>0</v>
      </c>
      <c r="DV266" s="43">
        <v>0</v>
      </c>
      <c r="DW266" s="43">
        <v>0</v>
      </c>
      <c r="DX266" s="43">
        <v>0</v>
      </c>
      <c r="DY266" s="43">
        <v>0</v>
      </c>
      <c r="DZ266" s="58">
        <f t="shared" si="72"/>
        <v>0</v>
      </c>
      <c r="EA266" s="45" t="str">
        <f t="shared" si="73"/>
        <v>CORRECTO</v>
      </c>
      <c r="EB266" s="45"/>
      <c r="EC266" s="47"/>
    </row>
    <row r="267" spans="1:133" ht="19.5" hidden="1" customHeight="1" x14ac:dyDescent="0.25">
      <c r="A267" s="48">
        <v>260</v>
      </c>
      <c r="B267" s="24">
        <v>2026</v>
      </c>
      <c r="C267" s="34" t="s">
        <v>62</v>
      </c>
      <c r="D267" s="26"/>
      <c r="E267" s="26"/>
      <c r="F267" s="26"/>
      <c r="G267" s="28"/>
      <c r="H267" s="28"/>
      <c r="I267" s="28"/>
      <c r="J267" s="28"/>
      <c r="K267" s="35"/>
      <c r="L267" s="48"/>
      <c r="M267" s="32"/>
      <c r="N267" s="55"/>
      <c r="O267" s="32"/>
      <c r="P267" s="32"/>
      <c r="Q267" s="32"/>
      <c r="R267" s="32"/>
      <c r="S267" s="32"/>
      <c r="T267" s="56"/>
      <c r="U267" s="32"/>
      <c r="V267" s="35"/>
      <c r="W267" s="51"/>
      <c r="X267" s="32"/>
      <c r="Y267" s="32"/>
      <c r="Z267" s="37" t="str">
        <f>+IFERROR(VLOOKUP(AA267,LISTAS!$C$2:$D$13,2,0)," ")</f>
        <v xml:space="preserve"> </v>
      </c>
      <c r="AA267" s="38" t="str">
        <f t="shared" si="74"/>
        <v/>
      </c>
      <c r="AB267" s="48"/>
      <c r="AC267" s="40" t="str">
        <f>+IFERROR(VLOOKUP(AB267,LISTAS!$A$9:$B$217,2,0)," ")</f>
        <v xml:space="preserve"> </v>
      </c>
      <c r="AD267" s="26"/>
      <c r="AE267" s="26"/>
      <c r="AF267" s="106"/>
      <c r="AG267" s="26"/>
      <c r="AH267" s="78"/>
      <c r="AI267" s="26"/>
      <c r="AJ267" s="26"/>
      <c r="AK267" s="26"/>
      <c r="AL267" s="26"/>
      <c r="AM267" s="218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26"/>
      <c r="CG267" s="26"/>
      <c r="CH267" s="26"/>
      <c r="CI267" s="26"/>
      <c r="CJ267" s="26"/>
      <c r="CK267" s="26"/>
      <c r="CL267" s="26"/>
      <c r="CM267" s="26"/>
      <c r="CN267" s="26"/>
      <c r="CO267" s="26"/>
      <c r="CP267" s="26"/>
      <c r="CQ267" s="26"/>
      <c r="CR267" s="26"/>
      <c r="CS267" s="26"/>
      <c r="CT267" s="26"/>
      <c r="CU267" s="26"/>
      <c r="CV267" s="26"/>
      <c r="CW267" s="26"/>
      <c r="CX267" s="26"/>
      <c r="CY267" s="26"/>
      <c r="CZ267" s="26"/>
      <c r="DA267" s="26"/>
      <c r="DB267" s="26"/>
      <c r="DC267" s="26"/>
      <c r="DD267" s="26"/>
      <c r="DE267" s="26"/>
      <c r="DF267" s="52"/>
      <c r="DG267" s="223">
        <f t="shared" si="75"/>
        <v>0</v>
      </c>
      <c r="DH267" s="43">
        <f t="shared" si="76"/>
        <v>0</v>
      </c>
      <c r="DI267" s="43">
        <f t="shared" si="77"/>
        <v>0</v>
      </c>
      <c r="DJ267" s="128">
        <f t="shared" si="78"/>
        <v>0</v>
      </c>
      <c r="DK267" s="273" t="e">
        <f t="shared" si="79"/>
        <v>#DIV/0!</v>
      </c>
      <c r="DL267" s="130">
        <f t="shared" si="80"/>
        <v>0</v>
      </c>
      <c r="DM267" s="135">
        <f t="shared" si="81"/>
        <v>0</v>
      </c>
      <c r="DN267" s="130">
        <v>0</v>
      </c>
      <c r="DO267" s="43">
        <v>0</v>
      </c>
      <c r="DP267" s="43">
        <v>0</v>
      </c>
      <c r="DQ267" s="43">
        <v>0</v>
      </c>
      <c r="DR267" s="43">
        <v>0</v>
      </c>
      <c r="DS267" s="43">
        <v>0</v>
      </c>
      <c r="DT267" s="43">
        <v>0</v>
      </c>
      <c r="DU267" s="43">
        <v>0</v>
      </c>
      <c r="DV267" s="43">
        <v>0</v>
      </c>
      <c r="DW267" s="43">
        <v>0</v>
      </c>
      <c r="DX267" s="43">
        <v>0</v>
      </c>
      <c r="DY267" s="43">
        <v>0</v>
      </c>
      <c r="DZ267" s="58">
        <f t="shared" si="72"/>
        <v>0</v>
      </c>
      <c r="EA267" s="45" t="str">
        <f t="shared" si="73"/>
        <v>CORRECTO</v>
      </c>
      <c r="EB267" s="45"/>
      <c r="EC267" s="47"/>
    </row>
    <row r="268" spans="1:133" ht="19.5" hidden="1" customHeight="1" x14ac:dyDescent="0.25">
      <c r="A268" s="48">
        <v>261</v>
      </c>
      <c r="B268" s="24">
        <v>2026</v>
      </c>
      <c r="C268" s="34" t="s">
        <v>62</v>
      </c>
      <c r="D268" s="28"/>
      <c r="E268" s="115"/>
      <c r="F268" s="26"/>
      <c r="G268" s="28"/>
      <c r="H268" s="28"/>
      <c r="I268" s="28"/>
      <c r="J268" s="28"/>
      <c r="K268" s="30"/>
      <c r="L268" s="48"/>
      <c r="M268" s="32"/>
      <c r="N268" s="33"/>
      <c r="O268" s="32"/>
      <c r="P268" s="32"/>
      <c r="Q268" s="32"/>
      <c r="R268" s="32"/>
      <c r="S268" s="32"/>
      <c r="T268" s="34"/>
      <c r="U268" s="32"/>
      <c r="V268" s="35"/>
      <c r="W268" s="51"/>
      <c r="X268" s="32"/>
      <c r="Y268" s="32"/>
      <c r="Z268" s="37" t="str">
        <f>+IFERROR(VLOOKUP(AA268,LISTAS!$C$2:$D$13,2,0)," ")</f>
        <v xml:space="preserve"> </v>
      </c>
      <c r="AA268" s="38" t="str">
        <f t="shared" si="74"/>
        <v/>
      </c>
      <c r="AB268" s="48"/>
      <c r="AC268" s="40" t="str">
        <f>+IFERROR(VLOOKUP(AB268,LISTAS!$A$9:$B$217,2,0)," ")</f>
        <v xml:space="preserve"> </v>
      </c>
      <c r="AD268" s="26"/>
      <c r="AE268" s="26"/>
      <c r="AF268" s="106"/>
      <c r="AG268" s="26"/>
      <c r="AH268" s="78"/>
      <c r="AI268" s="26"/>
      <c r="AJ268" s="26"/>
      <c r="AK268" s="26"/>
      <c r="AL268" s="26"/>
      <c r="AM268" s="218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26"/>
      <c r="CG268" s="26"/>
      <c r="CH268" s="26"/>
      <c r="CI268" s="26"/>
      <c r="CJ268" s="26"/>
      <c r="CK268" s="26"/>
      <c r="CL268" s="26"/>
      <c r="CM268" s="26"/>
      <c r="CN268" s="26"/>
      <c r="CO268" s="26"/>
      <c r="CP268" s="26"/>
      <c r="CQ268" s="26"/>
      <c r="CR268" s="26"/>
      <c r="CS268" s="26"/>
      <c r="CT268" s="26"/>
      <c r="CU268" s="26"/>
      <c r="CV268" s="26"/>
      <c r="CW268" s="26"/>
      <c r="CX268" s="26"/>
      <c r="CY268" s="26"/>
      <c r="CZ268" s="26"/>
      <c r="DA268" s="26"/>
      <c r="DB268" s="26"/>
      <c r="DC268" s="26"/>
      <c r="DD268" s="26"/>
      <c r="DE268" s="26"/>
      <c r="DF268" s="52"/>
      <c r="DG268" s="223">
        <f t="shared" si="75"/>
        <v>0</v>
      </c>
      <c r="DH268" s="43">
        <f t="shared" si="76"/>
        <v>0</v>
      </c>
      <c r="DI268" s="43">
        <f t="shared" si="77"/>
        <v>0</v>
      </c>
      <c r="DJ268" s="128">
        <f t="shared" si="78"/>
        <v>0</v>
      </c>
      <c r="DK268" s="273" t="e">
        <f t="shared" si="79"/>
        <v>#DIV/0!</v>
      </c>
      <c r="DL268" s="130">
        <f t="shared" si="80"/>
        <v>0</v>
      </c>
      <c r="DM268" s="135">
        <f t="shared" si="81"/>
        <v>0</v>
      </c>
      <c r="DN268" s="130">
        <v>0</v>
      </c>
      <c r="DO268" s="43">
        <v>0</v>
      </c>
      <c r="DP268" s="43">
        <v>0</v>
      </c>
      <c r="DQ268" s="43">
        <v>0</v>
      </c>
      <c r="DR268" s="43">
        <v>0</v>
      </c>
      <c r="DS268" s="43">
        <v>0</v>
      </c>
      <c r="DT268" s="43">
        <v>0</v>
      </c>
      <c r="DU268" s="43">
        <v>0</v>
      </c>
      <c r="DV268" s="43">
        <v>0</v>
      </c>
      <c r="DW268" s="43">
        <v>0</v>
      </c>
      <c r="DX268" s="43">
        <v>0</v>
      </c>
      <c r="DY268" s="43">
        <v>0</v>
      </c>
      <c r="DZ268" s="58">
        <f t="shared" si="72"/>
        <v>0</v>
      </c>
      <c r="EA268" s="45" t="str">
        <f t="shared" si="73"/>
        <v>CORRECTO</v>
      </c>
      <c r="EB268" s="45"/>
      <c r="EC268" s="47"/>
    </row>
    <row r="269" spans="1:133" ht="19.5" hidden="1" customHeight="1" x14ac:dyDescent="0.25">
      <c r="A269" s="24">
        <v>262</v>
      </c>
      <c r="B269" s="24">
        <v>2026</v>
      </c>
      <c r="C269" s="34" t="s">
        <v>62</v>
      </c>
      <c r="D269" s="28"/>
      <c r="E269" s="115"/>
      <c r="F269" s="26"/>
      <c r="G269" s="28"/>
      <c r="H269" s="28"/>
      <c r="I269" s="28"/>
      <c r="J269" s="29"/>
      <c r="K269" s="30"/>
      <c r="L269" s="31"/>
      <c r="M269" s="54"/>
      <c r="N269" s="55"/>
      <c r="O269" s="54"/>
      <c r="P269" s="54"/>
      <c r="Q269" s="54"/>
      <c r="R269" s="54"/>
      <c r="S269" s="54"/>
      <c r="T269" s="56"/>
      <c r="U269" s="32"/>
      <c r="V269" s="35"/>
      <c r="W269" s="57"/>
      <c r="X269" s="32"/>
      <c r="Y269" s="32"/>
      <c r="Z269" s="37" t="str">
        <f>+IFERROR(VLOOKUP(AA269,LISTAS!$C$2:$D$13,2,0)," ")</f>
        <v xml:space="preserve"> </v>
      </c>
      <c r="AA269" s="38" t="str">
        <f t="shared" si="74"/>
        <v/>
      </c>
      <c r="AB269" s="48"/>
      <c r="AC269" s="40" t="str">
        <f>+IFERROR(VLOOKUP(AB269,LISTAS!$A$9:$B$217,2,0)," ")</f>
        <v xml:space="preserve"> </v>
      </c>
      <c r="AD269" s="26"/>
      <c r="AE269" s="26"/>
      <c r="AF269" s="106"/>
      <c r="AG269" s="26"/>
      <c r="AH269" s="78"/>
      <c r="AI269" s="26"/>
      <c r="AJ269" s="26"/>
      <c r="AK269" s="26"/>
      <c r="AL269" s="26"/>
      <c r="AM269" s="218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26"/>
      <c r="CG269" s="26"/>
      <c r="CH269" s="26"/>
      <c r="CI269" s="26"/>
      <c r="CJ269" s="26"/>
      <c r="CK269" s="26"/>
      <c r="CL269" s="26"/>
      <c r="CM269" s="26"/>
      <c r="CN269" s="26"/>
      <c r="CO269" s="26"/>
      <c r="CP269" s="26"/>
      <c r="CQ269" s="26"/>
      <c r="CR269" s="26"/>
      <c r="CS269" s="26"/>
      <c r="CT269" s="26"/>
      <c r="CU269" s="26"/>
      <c r="CV269" s="26"/>
      <c r="CW269" s="26"/>
      <c r="CX269" s="26"/>
      <c r="CY269" s="26"/>
      <c r="CZ269" s="26"/>
      <c r="DA269" s="26"/>
      <c r="DB269" s="26"/>
      <c r="DC269" s="26"/>
      <c r="DD269" s="26"/>
      <c r="DE269" s="26"/>
      <c r="DF269" s="52"/>
      <c r="DG269" s="223">
        <f t="shared" si="75"/>
        <v>0</v>
      </c>
      <c r="DH269" s="43">
        <f t="shared" si="76"/>
        <v>0</v>
      </c>
      <c r="DI269" s="43">
        <f t="shared" si="77"/>
        <v>0</v>
      </c>
      <c r="DJ269" s="128">
        <f t="shared" si="78"/>
        <v>0</v>
      </c>
      <c r="DK269" s="273" t="e">
        <f t="shared" si="79"/>
        <v>#DIV/0!</v>
      </c>
      <c r="DL269" s="130">
        <f t="shared" si="80"/>
        <v>0</v>
      </c>
      <c r="DM269" s="135">
        <f t="shared" si="81"/>
        <v>0</v>
      </c>
      <c r="DN269" s="130">
        <v>0</v>
      </c>
      <c r="DO269" s="43">
        <v>0</v>
      </c>
      <c r="DP269" s="43">
        <v>0</v>
      </c>
      <c r="DQ269" s="43">
        <v>0</v>
      </c>
      <c r="DR269" s="43">
        <v>0</v>
      </c>
      <c r="DS269" s="43">
        <v>0</v>
      </c>
      <c r="DT269" s="43">
        <v>0</v>
      </c>
      <c r="DU269" s="43">
        <v>0</v>
      </c>
      <c r="DV269" s="43">
        <v>0</v>
      </c>
      <c r="DW269" s="43">
        <v>0</v>
      </c>
      <c r="DX269" s="43">
        <v>0</v>
      </c>
      <c r="DY269" s="43">
        <v>0</v>
      </c>
      <c r="DZ269" s="58">
        <f t="shared" si="72"/>
        <v>0</v>
      </c>
      <c r="EA269" s="45" t="str">
        <f t="shared" si="73"/>
        <v>CORRECTO</v>
      </c>
      <c r="EB269" s="45"/>
      <c r="EC269" s="47"/>
    </row>
    <row r="270" spans="1:133" ht="19.5" hidden="1" customHeight="1" x14ac:dyDescent="0.25">
      <c r="A270" s="48">
        <v>263</v>
      </c>
      <c r="B270" s="24">
        <v>2026</v>
      </c>
      <c r="C270" s="34" t="s">
        <v>62</v>
      </c>
      <c r="D270" s="28"/>
      <c r="E270" s="115"/>
      <c r="F270" s="26"/>
      <c r="G270" s="28"/>
      <c r="H270" s="28"/>
      <c r="I270" s="28"/>
      <c r="J270" s="29"/>
      <c r="K270" s="30"/>
      <c r="L270" s="31"/>
      <c r="M270" s="54"/>
      <c r="N270" s="55"/>
      <c r="O270" s="54"/>
      <c r="P270" s="54"/>
      <c r="Q270" s="54"/>
      <c r="R270" s="54"/>
      <c r="S270" s="54"/>
      <c r="T270" s="56"/>
      <c r="U270" s="32"/>
      <c r="V270" s="35"/>
      <c r="W270" s="57"/>
      <c r="X270" s="32"/>
      <c r="Y270" s="32"/>
      <c r="Z270" s="37" t="str">
        <f>+IFERROR(VLOOKUP(AA270,LISTAS!$C$2:$D$13,2,0)," ")</f>
        <v xml:space="preserve"> </v>
      </c>
      <c r="AA270" s="38" t="str">
        <f t="shared" si="74"/>
        <v/>
      </c>
      <c r="AB270" s="48"/>
      <c r="AC270" s="40" t="str">
        <f>+IFERROR(VLOOKUP(AB270,LISTAS!$A$9:$B$217,2,0)," ")</f>
        <v xml:space="preserve"> </v>
      </c>
      <c r="AD270" s="26"/>
      <c r="AE270" s="26"/>
      <c r="AF270" s="106"/>
      <c r="AG270" s="26"/>
      <c r="AH270" s="78"/>
      <c r="AI270" s="26"/>
      <c r="AJ270" s="26"/>
      <c r="AK270" s="26"/>
      <c r="AL270" s="26"/>
      <c r="AM270" s="218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26"/>
      <c r="CG270" s="26"/>
      <c r="CH270" s="26"/>
      <c r="CI270" s="26"/>
      <c r="CJ270" s="26"/>
      <c r="CK270" s="26"/>
      <c r="CL270" s="26"/>
      <c r="CM270" s="26"/>
      <c r="CN270" s="26"/>
      <c r="CO270" s="26"/>
      <c r="CP270" s="26"/>
      <c r="CQ270" s="26"/>
      <c r="CR270" s="26"/>
      <c r="CS270" s="26"/>
      <c r="CT270" s="26"/>
      <c r="CU270" s="26"/>
      <c r="CV270" s="26"/>
      <c r="CW270" s="26"/>
      <c r="CX270" s="26"/>
      <c r="CY270" s="26"/>
      <c r="CZ270" s="26"/>
      <c r="DA270" s="26"/>
      <c r="DB270" s="26"/>
      <c r="DC270" s="26"/>
      <c r="DD270" s="26"/>
      <c r="DE270" s="26"/>
      <c r="DF270" s="52"/>
      <c r="DG270" s="223">
        <f t="shared" si="75"/>
        <v>0</v>
      </c>
      <c r="DH270" s="43">
        <f t="shared" si="76"/>
        <v>0</v>
      </c>
      <c r="DI270" s="43">
        <f t="shared" si="77"/>
        <v>0</v>
      </c>
      <c r="DJ270" s="128">
        <f t="shared" si="78"/>
        <v>0</v>
      </c>
      <c r="DK270" s="273" t="e">
        <f t="shared" si="79"/>
        <v>#DIV/0!</v>
      </c>
      <c r="DL270" s="130">
        <f t="shared" si="80"/>
        <v>0</v>
      </c>
      <c r="DM270" s="135">
        <f t="shared" si="81"/>
        <v>0</v>
      </c>
      <c r="DN270" s="130">
        <v>0</v>
      </c>
      <c r="DO270" s="43">
        <v>0</v>
      </c>
      <c r="DP270" s="43">
        <v>0</v>
      </c>
      <c r="DQ270" s="43">
        <v>0</v>
      </c>
      <c r="DR270" s="43">
        <v>0</v>
      </c>
      <c r="DS270" s="43">
        <v>0</v>
      </c>
      <c r="DT270" s="43">
        <v>0</v>
      </c>
      <c r="DU270" s="43">
        <v>0</v>
      </c>
      <c r="DV270" s="43">
        <v>0</v>
      </c>
      <c r="DW270" s="43">
        <v>0</v>
      </c>
      <c r="DX270" s="43">
        <v>0</v>
      </c>
      <c r="DY270" s="43">
        <v>0</v>
      </c>
      <c r="DZ270" s="58">
        <f t="shared" si="72"/>
        <v>0</v>
      </c>
      <c r="EA270" s="45" t="str">
        <f t="shared" si="73"/>
        <v>CORRECTO</v>
      </c>
      <c r="EB270" s="45"/>
      <c r="EC270" s="47"/>
    </row>
    <row r="271" spans="1:133" ht="19.5" hidden="1" customHeight="1" x14ac:dyDescent="0.25">
      <c r="A271" s="48">
        <v>264</v>
      </c>
      <c r="B271" s="24">
        <v>2026</v>
      </c>
      <c r="C271" s="34" t="s">
        <v>62</v>
      </c>
      <c r="D271" s="28"/>
      <c r="E271" s="115"/>
      <c r="F271" s="52"/>
      <c r="G271" s="28"/>
      <c r="H271" s="28"/>
      <c r="I271" s="28"/>
      <c r="J271" s="29"/>
      <c r="K271" s="30"/>
      <c r="L271" s="31"/>
      <c r="M271" s="54"/>
      <c r="N271" s="55"/>
      <c r="O271" s="54"/>
      <c r="P271" s="54"/>
      <c r="Q271" s="54"/>
      <c r="R271" s="54"/>
      <c r="S271" s="54"/>
      <c r="T271" s="56"/>
      <c r="U271" s="32"/>
      <c r="V271" s="35"/>
      <c r="W271" s="57"/>
      <c r="X271" s="32"/>
      <c r="Y271" s="32"/>
      <c r="Z271" s="37" t="str">
        <f>+IFERROR(VLOOKUP(AA271,LISTAS!$C$2:$D$13,2,0)," ")</f>
        <v xml:space="preserve"> </v>
      </c>
      <c r="AA271" s="38" t="str">
        <f t="shared" si="74"/>
        <v/>
      </c>
      <c r="AB271" s="48"/>
      <c r="AC271" s="40" t="str">
        <f>+IFERROR(VLOOKUP(AB271,LISTAS!$A$9:$B$217,2,0)," ")</f>
        <v xml:space="preserve"> </v>
      </c>
      <c r="AD271" s="26"/>
      <c r="AE271" s="26"/>
      <c r="AF271" s="106"/>
      <c r="AG271" s="26"/>
      <c r="AH271" s="78"/>
      <c r="AI271" s="26"/>
      <c r="AJ271" s="26"/>
      <c r="AK271" s="26"/>
      <c r="AL271" s="26"/>
      <c r="AM271" s="218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26"/>
      <c r="CG271" s="26"/>
      <c r="CH271" s="26"/>
      <c r="CI271" s="26"/>
      <c r="CJ271" s="26"/>
      <c r="CK271" s="26"/>
      <c r="CL271" s="26"/>
      <c r="CM271" s="26"/>
      <c r="CN271" s="26"/>
      <c r="CO271" s="26"/>
      <c r="CP271" s="26"/>
      <c r="CQ271" s="26"/>
      <c r="CR271" s="26"/>
      <c r="CS271" s="26"/>
      <c r="CT271" s="26"/>
      <c r="CU271" s="26"/>
      <c r="CV271" s="26"/>
      <c r="CW271" s="26"/>
      <c r="CX271" s="26"/>
      <c r="CY271" s="26"/>
      <c r="CZ271" s="26"/>
      <c r="DA271" s="26"/>
      <c r="DB271" s="26"/>
      <c r="DC271" s="26"/>
      <c r="DD271" s="26"/>
      <c r="DE271" s="26"/>
      <c r="DF271" s="52"/>
      <c r="DG271" s="223">
        <f t="shared" si="75"/>
        <v>0</v>
      </c>
      <c r="DH271" s="43">
        <f t="shared" si="76"/>
        <v>0</v>
      </c>
      <c r="DI271" s="43">
        <f t="shared" si="77"/>
        <v>0</v>
      </c>
      <c r="DJ271" s="128">
        <f t="shared" si="78"/>
        <v>0</v>
      </c>
      <c r="DK271" s="273" t="e">
        <f t="shared" si="79"/>
        <v>#DIV/0!</v>
      </c>
      <c r="DL271" s="130">
        <f t="shared" si="80"/>
        <v>0</v>
      </c>
      <c r="DM271" s="135">
        <f t="shared" si="81"/>
        <v>0</v>
      </c>
      <c r="DN271" s="130">
        <v>0</v>
      </c>
      <c r="DO271" s="43">
        <v>0</v>
      </c>
      <c r="DP271" s="43">
        <v>0</v>
      </c>
      <c r="DQ271" s="43">
        <v>0</v>
      </c>
      <c r="DR271" s="43">
        <v>0</v>
      </c>
      <c r="DS271" s="43">
        <v>0</v>
      </c>
      <c r="DT271" s="43">
        <v>0</v>
      </c>
      <c r="DU271" s="43">
        <v>0</v>
      </c>
      <c r="DV271" s="43">
        <v>0</v>
      </c>
      <c r="DW271" s="43">
        <v>0</v>
      </c>
      <c r="DX271" s="43">
        <v>0</v>
      </c>
      <c r="DY271" s="43">
        <v>0</v>
      </c>
      <c r="DZ271" s="58">
        <f t="shared" si="72"/>
        <v>0</v>
      </c>
      <c r="EA271" s="45" t="str">
        <f t="shared" si="73"/>
        <v>CORRECTO</v>
      </c>
      <c r="EB271" s="45"/>
      <c r="EC271" s="47"/>
    </row>
    <row r="272" spans="1:133" ht="19.5" hidden="1" customHeight="1" x14ac:dyDescent="0.25">
      <c r="A272" s="24">
        <v>265</v>
      </c>
      <c r="B272" s="24">
        <v>2026</v>
      </c>
      <c r="C272" s="34" t="s">
        <v>62</v>
      </c>
      <c r="D272" s="28"/>
      <c r="E272" s="115"/>
      <c r="F272" s="26"/>
      <c r="G272" s="28"/>
      <c r="H272" s="28"/>
      <c r="I272" s="28"/>
      <c r="J272" s="28"/>
      <c r="K272" s="30"/>
      <c r="L272" s="48"/>
      <c r="M272" s="32"/>
      <c r="N272" s="33"/>
      <c r="O272" s="32"/>
      <c r="P272" s="32"/>
      <c r="Q272" s="32"/>
      <c r="R272" s="32"/>
      <c r="S272" s="32"/>
      <c r="T272" s="34"/>
      <c r="U272" s="32"/>
      <c r="V272" s="35"/>
      <c r="W272" s="51"/>
      <c r="X272" s="32"/>
      <c r="Y272" s="32"/>
      <c r="Z272" s="37" t="str">
        <f>+IFERROR(VLOOKUP(AA272,LISTAS!$C$2:$D$13,2,0)," ")</f>
        <v xml:space="preserve"> </v>
      </c>
      <c r="AA272" s="38" t="str">
        <f t="shared" si="74"/>
        <v/>
      </c>
      <c r="AB272" s="48"/>
      <c r="AC272" s="40" t="str">
        <f>+IFERROR(VLOOKUP(AB272,LISTAS!$A$9:$B$217,2,0)," ")</f>
        <v xml:space="preserve"> </v>
      </c>
      <c r="AD272" s="26"/>
      <c r="AE272" s="26"/>
      <c r="AF272" s="106"/>
      <c r="AG272" s="26"/>
      <c r="AH272" s="78"/>
      <c r="AI272" s="26"/>
      <c r="AJ272" s="26"/>
      <c r="AK272" s="26"/>
      <c r="AL272" s="26"/>
      <c r="AM272" s="218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26"/>
      <c r="CG272" s="26"/>
      <c r="CH272" s="26"/>
      <c r="CI272" s="26"/>
      <c r="CJ272" s="26"/>
      <c r="CK272" s="26"/>
      <c r="CL272" s="26"/>
      <c r="CM272" s="26"/>
      <c r="CN272" s="26"/>
      <c r="CO272" s="26"/>
      <c r="CP272" s="26"/>
      <c r="CQ272" s="26"/>
      <c r="CR272" s="26"/>
      <c r="CS272" s="26"/>
      <c r="CT272" s="26"/>
      <c r="CU272" s="26"/>
      <c r="CV272" s="26"/>
      <c r="CW272" s="26"/>
      <c r="CX272" s="26"/>
      <c r="CY272" s="26"/>
      <c r="CZ272" s="26"/>
      <c r="DA272" s="26"/>
      <c r="DB272" s="26"/>
      <c r="DC272" s="26"/>
      <c r="DD272" s="26"/>
      <c r="DE272" s="26"/>
      <c r="DF272" s="52"/>
      <c r="DG272" s="223">
        <f t="shared" si="75"/>
        <v>0</v>
      </c>
      <c r="DH272" s="43">
        <f t="shared" si="76"/>
        <v>0</v>
      </c>
      <c r="DI272" s="43">
        <f t="shared" si="77"/>
        <v>0</v>
      </c>
      <c r="DJ272" s="128">
        <f t="shared" si="78"/>
        <v>0</v>
      </c>
      <c r="DK272" s="273" t="e">
        <f t="shared" si="79"/>
        <v>#DIV/0!</v>
      </c>
      <c r="DL272" s="130">
        <f t="shared" si="80"/>
        <v>0</v>
      </c>
      <c r="DM272" s="135">
        <f t="shared" si="81"/>
        <v>0</v>
      </c>
      <c r="DN272" s="130">
        <v>0</v>
      </c>
      <c r="DO272" s="43">
        <v>0</v>
      </c>
      <c r="DP272" s="43">
        <v>0</v>
      </c>
      <c r="DQ272" s="43">
        <v>0</v>
      </c>
      <c r="DR272" s="43">
        <v>0</v>
      </c>
      <c r="DS272" s="43">
        <v>0</v>
      </c>
      <c r="DT272" s="43">
        <v>0</v>
      </c>
      <c r="DU272" s="43">
        <v>0</v>
      </c>
      <c r="DV272" s="43">
        <v>0</v>
      </c>
      <c r="DW272" s="43">
        <v>0</v>
      </c>
      <c r="DX272" s="43">
        <v>0</v>
      </c>
      <c r="DY272" s="43">
        <v>0</v>
      </c>
      <c r="DZ272" s="58">
        <f t="shared" si="72"/>
        <v>0</v>
      </c>
      <c r="EA272" s="45" t="str">
        <f t="shared" si="73"/>
        <v>CORRECTO</v>
      </c>
      <c r="EB272" s="45"/>
      <c r="EC272" s="47"/>
    </row>
    <row r="273" spans="1:133" ht="19.5" hidden="1" customHeight="1" x14ac:dyDescent="0.25">
      <c r="A273" s="48">
        <v>266</v>
      </c>
      <c r="B273" s="24">
        <v>2026</v>
      </c>
      <c r="C273" s="34" t="s">
        <v>62</v>
      </c>
      <c r="D273" s="28"/>
      <c r="E273" s="115"/>
      <c r="F273" s="26"/>
      <c r="G273" s="28"/>
      <c r="H273" s="28"/>
      <c r="I273" s="28"/>
      <c r="J273" s="28"/>
      <c r="K273" s="30"/>
      <c r="L273" s="48"/>
      <c r="M273" s="32"/>
      <c r="N273" s="33"/>
      <c r="O273" s="32"/>
      <c r="P273" s="32"/>
      <c r="Q273" s="32"/>
      <c r="R273" s="32"/>
      <c r="S273" s="32"/>
      <c r="T273" s="34"/>
      <c r="U273" s="32"/>
      <c r="V273" s="35"/>
      <c r="W273" s="51"/>
      <c r="X273" s="32"/>
      <c r="Y273" s="32"/>
      <c r="Z273" s="37" t="str">
        <f>+IFERROR(VLOOKUP(AA273,LISTAS!$C$2:$D$13,2,0)," ")</f>
        <v xml:space="preserve"> </v>
      </c>
      <c r="AA273" s="38" t="str">
        <f t="shared" si="74"/>
        <v/>
      </c>
      <c r="AB273" s="48"/>
      <c r="AC273" s="40" t="str">
        <f>+IFERROR(VLOOKUP(AB273,LISTAS!$A$9:$B$217,2,0)," ")</f>
        <v xml:space="preserve"> </v>
      </c>
      <c r="AD273" s="26"/>
      <c r="AE273" s="26"/>
      <c r="AF273" s="106"/>
      <c r="AG273" s="26"/>
      <c r="AH273" s="78"/>
      <c r="AI273" s="26"/>
      <c r="AJ273" s="26"/>
      <c r="AK273" s="26"/>
      <c r="AL273" s="26"/>
      <c r="AM273" s="218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26"/>
      <c r="CG273" s="26"/>
      <c r="CH273" s="26"/>
      <c r="CI273" s="26"/>
      <c r="CJ273" s="26"/>
      <c r="CK273" s="26"/>
      <c r="CL273" s="26"/>
      <c r="CM273" s="26"/>
      <c r="CN273" s="26"/>
      <c r="CO273" s="26"/>
      <c r="CP273" s="26"/>
      <c r="CQ273" s="26"/>
      <c r="CR273" s="26"/>
      <c r="CS273" s="26"/>
      <c r="CT273" s="26"/>
      <c r="CU273" s="26"/>
      <c r="CV273" s="26"/>
      <c r="CW273" s="26"/>
      <c r="CX273" s="26"/>
      <c r="CY273" s="26"/>
      <c r="CZ273" s="26"/>
      <c r="DA273" s="26"/>
      <c r="DB273" s="26"/>
      <c r="DC273" s="26"/>
      <c r="DD273" s="26"/>
      <c r="DE273" s="26"/>
      <c r="DF273" s="52"/>
      <c r="DG273" s="223">
        <f t="shared" si="75"/>
        <v>0</v>
      </c>
      <c r="DH273" s="43">
        <f t="shared" si="76"/>
        <v>0</v>
      </c>
      <c r="DI273" s="43">
        <f t="shared" si="77"/>
        <v>0</v>
      </c>
      <c r="DJ273" s="128">
        <f t="shared" si="78"/>
        <v>0</v>
      </c>
      <c r="DK273" s="273" t="e">
        <f t="shared" si="79"/>
        <v>#DIV/0!</v>
      </c>
      <c r="DL273" s="130">
        <f t="shared" si="80"/>
        <v>0</v>
      </c>
      <c r="DM273" s="135">
        <f t="shared" si="81"/>
        <v>0</v>
      </c>
      <c r="DN273" s="130">
        <v>0</v>
      </c>
      <c r="DO273" s="43">
        <v>0</v>
      </c>
      <c r="DP273" s="43">
        <v>0</v>
      </c>
      <c r="DQ273" s="43">
        <v>0</v>
      </c>
      <c r="DR273" s="43">
        <v>0</v>
      </c>
      <c r="DS273" s="43">
        <v>0</v>
      </c>
      <c r="DT273" s="43">
        <v>0</v>
      </c>
      <c r="DU273" s="43">
        <v>0</v>
      </c>
      <c r="DV273" s="43">
        <v>0</v>
      </c>
      <c r="DW273" s="43">
        <v>0</v>
      </c>
      <c r="DX273" s="43">
        <v>0</v>
      </c>
      <c r="DY273" s="43">
        <v>0</v>
      </c>
      <c r="DZ273" s="58">
        <f t="shared" si="72"/>
        <v>0</v>
      </c>
      <c r="EA273" s="45" t="str">
        <f t="shared" si="73"/>
        <v>CORRECTO</v>
      </c>
      <c r="EB273" s="45"/>
      <c r="EC273" s="47"/>
    </row>
    <row r="274" spans="1:133" ht="19.5" hidden="1" customHeight="1" x14ac:dyDescent="0.25">
      <c r="A274" s="48">
        <v>267</v>
      </c>
      <c r="B274" s="24">
        <v>2026</v>
      </c>
      <c r="C274" s="34" t="s">
        <v>62</v>
      </c>
      <c r="D274" s="28"/>
      <c r="E274" s="115"/>
      <c r="F274" s="26"/>
      <c r="G274" s="28"/>
      <c r="H274" s="28"/>
      <c r="I274" s="28"/>
      <c r="J274" s="29"/>
      <c r="K274" s="30"/>
      <c r="L274" s="31"/>
      <c r="M274" s="32"/>
      <c r="N274" s="55"/>
      <c r="O274" s="54"/>
      <c r="P274" s="54"/>
      <c r="Q274" s="54"/>
      <c r="R274" s="54"/>
      <c r="S274" s="54"/>
      <c r="T274" s="56"/>
      <c r="U274" s="32"/>
      <c r="V274" s="35"/>
      <c r="W274" s="57"/>
      <c r="X274" s="32"/>
      <c r="Y274" s="32"/>
      <c r="Z274" s="37" t="str">
        <f>+IFERROR(VLOOKUP(AA274,LISTAS!$C$2:$D$13,2,0)," ")</f>
        <v xml:space="preserve"> </v>
      </c>
      <c r="AA274" s="38" t="str">
        <f t="shared" si="74"/>
        <v/>
      </c>
      <c r="AB274" s="48"/>
      <c r="AC274" s="40" t="str">
        <f>+IFERROR(VLOOKUP(AB274,LISTAS!$A$9:$B$217,2,0)," ")</f>
        <v xml:space="preserve"> </v>
      </c>
      <c r="AD274" s="26"/>
      <c r="AE274" s="26"/>
      <c r="AF274" s="106"/>
      <c r="AG274" s="26"/>
      <c r="AH274" s="78"/>
      <c r="AI274" s="26"/>
      <c r="AJ274" s="26"/>
      <c r="AK274" s="26"/>
      <c r="AL274" s="26"/>
      <c r="AM274" s="218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26"/>
      <c r="CG274" s="26"/>
      <c r="CH274" s="26"/>
      <c r="CI274" s="26"/>
      <c r="CJ274" s="26"/>
      <c r="CK274" s="26"/>
      <c r="CL274" s="26"/>
      <c r="CM274" s="26"/>
      <c r="CN274" s="26"/>
      <c r="CO274" s="26"/>
      <c r="CP274" s="26"/>
      <c r="CQ274" s="26"/>
      <c r="CR274" s="26"/>
      <c r="CS274" s="26"/>
      <c r="CT274" s="26"/>
      <c r="CU274" s="26"/>
      <c r="CV274" s="26"/>
      <c r="CW274" s="26"/>
      <c r="CX274" s="26"/>
      <c r="CY274" s="26"/>
      <c r="CZ274" s="26"/>
      <c r="DA274" s="26"/>
      <c r="DB274" s="26"/>
      <c r="DC274" s="26"/>
      <c r="DD274" s="26"/>
      <c r="DE274" s="26"/>
      <c r="DF274" s="52"/>
      <c r="DG274" s="223">
        <f t="shared" si="75"/>
        <v>0</v>
      </c>
      <c r="DH274" s="43">
        <f t="shared" si="76"/>
        <v>0</v>
      </c>
      <c r="DI274" s="43">
        <f t="shared" si="77"/>
        <v>0</v>
      </c>
      <c r="DJ274" s="128">
        <f t="shared" si="78"/>
        <v>0</v>
      </c>
      <c r="DK274" s="273" t="e">
        <f t="shared" si="79"/>
        <v>#DIV/0!</v>
      </c>
      <c r="DL274" s="130">
        <f t="shared" si="80"/>
        <v>0</v>
      </c>
      <c r="DM274" s="135">
        <f t="shared" si="81"/>
        <v>0</v>
      </c>
      <c r="DN274" s="130">
        <v>0</v>
      </c>
      <c r="DO274" s="43">
        <v>0</v>
      </c>
      <c r="DP274" s="43">
        <v>0</v>
      </c>
      <c r="DQ274" s="43">
        <v>0</v>
      </c>
      <c r="DR274" s="43">
        <v>0</v>
      </c>
      <c r="DS274" s="43">
        <v>0</v>
      </c>
      <c r="DT274" s="43">
        <v>0</v>
      </c>
      <c r="DU274" s="43">
        <v>0</v>
      </c>
      <c r="DV274" s="43">
        <v>0</v>
      </c>
      <c r="DW274" s="43">
        <v>0</v>
      </c>
      <c r="DX274" s="43">
        <v>0</v>
      </c>
      <c r="DY274" s="43">
        <v>0</v>
      </c>
      <c r="DZ274" s="58">
        <f t="shared" si="72"/>
        <v>0</v>
      </c>
      <c r="EA274" s="45" t="str">
        <f t="shared" si="73"/>
        <v>CORRECTO</v>
      </c>
      <c r="EB274" s="45"/>
      <c r="EC274" s="47"/>
    </row>
    <row r="275" spans="1:133" ht="19.5" hidden="1" customHeight="1" x14ac:dyDescent="0.25">
      <c r="A275" s="24">
        <v>268</v>
      </c>
      <c r="B275" s="24">
        <v>2026</v>
      </c>
      <c r="C275" s="34" t="s">
        <v>62</v>
      </c>
      <c r="D275" s="28"/>
      <c r="E275" s="115"/>
      <c r="F275" s="26"/>
      <c r="G275" s="29"/>
      <c r="H275" s="28"/>
      <c r="I275" s="28"/>
      <c r="J275" s="28"/>
      <c r="K275" s="30"/>
      <c r="L275" s="48"/>
      <c r="M275" s="32"/>
      <c r="N275" s="33"/>
      <c r="O275" s="32"/>
      <c r="P275" s="32"/>
      <c r="Q275" s="32"/>
      <c r="R275" s="32"/>
      <c r="S275" s="32"/>
      <c r="T275" s="56"/>
      <c r="U275" s="32"/>
      <c r="V275" s="35"/>
      <c r="W275" s="51"/>
      <c r="X275" s="32"/>
      <c r="Y275" s="32"/>
      <c r="Z275" s="37" t="str">
        <f>+IFERROR(VLOOKUP(AA275,LISTAS!$C$2:$D$13,2,0)," ")</f>
        <v xml:space="preserve"> </v>
      </c>
      <c r="AA275" s="38" t="str">
        <f t="shared" si="74"/>
        <v/>
      </c>
      <c r="AB275" s="48"/>
      <c r="AC275" s="40" t="str">
        <f>+IFERROR(VLOOKUP(AB275,LISTAS!$A$9:$B$217,2,0)," ")</f>
        <v xml:space="preserve"> </v>
      </c>
      <c r="AD275" s="26"/>
      <c r="AE275" s="26"/>
      <c r="AF275" s="106"/>
      <c r="AG275" s="26"/>
      <c r="AH275" s="78"/>
      <c r="AI275" s="26"/>
      <c r="AJ275" s="26"/>
      <c r="AK275" s="26"/>
      <c r="AL275" s="26"/>
      <c r="AM275" s="218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26"/>
      <c r="CG275" s="26"/>
      <c r="CH275" s="26"/>
      <c r="CI275" s="26"/>
      <c r="CJ275" s="26"/>
      <c r="CK275" s="26"/>
      <c r="CL275" s="26"/>
      <c r="CM275" s="26"/>
      <c r="CN275" s="26"/>
      <c r="CO275" s="26"/>
      <c r="CP275" s="26"/>
      <c r="CQ275" s="26"/>
      <c r="CR275" s="26"/>
      <c r="CS275" s="26"/>
      <c r="CT275" s="26"/>
      <c r="CU275" s="26"/>
      <c r="CV275" s="26"/>
      <c r="CW275" s="26"/>
      <c r="CX275" s="26"/>
      <c r="CY275" s="26"/>
      <c r="CZ275" s="26"/>
      <c r="DA275" s="26"/>
      <c r="DB275" s="26"/>
      <c r="DC275" s="26"/>
      <c r="DD275" s="26"/>
      <c r="DE275" s="26"/>
      <c r="DF275" s="52"/>
      <c r="DG275" s="223">
        <f t="shared" si="75"/>
        <v>0</v>
      </c>
      <c r="DH275" s="43">
        <f t="shared" si="76"/>
        <v>0</v>
      </c>
      <c r="DI275" s="43">
        <f t="shared" si="77"/>
        <v>0</v>
      </c>
      <c r="DJ275" s="128">
        <f t="shared" si="78"/>
        <v>0</v>
      </c>
      <c r="DK275" s="273" t="e">
        <f t="shared" si="79"/>
        <v>#DIV/0!</v>
      </c>
      <c r="DL275" s="130">
        <f t="shared" si="80"/>
        <v>0</v>
      </c>
      <c r="DM275" s="135">
        <f t="shared" si="81"/>
        <v>0</v>
      </c>
      <c r="DN275" s="130">
        <v>0</v>
      </c>
      <c r="DO275" s="43">
        <v>0</v>
      </c>
      <c r="DP275" s="43">
        <v>0</v>
      </c>
      <c r="DQ275" s="43">
        <v>0</v>
      </c>
      <c r="DR275" s="43">
        <v>0</v>
      </c>
      <c r="DS275" s="43">
        <v>0</v>
      </c>
      <c r="DT275" s="43">
        <v>0</v>
      </c>
      <c r="DU275" s="43">
        <v>0</v>
      </c>
      <c r="DV275" s="43">
        <v>0</v>
      </c>
      <c r="DW275" s="43">
        <v>0</v>
      </c>
      <c r="DX275" s="43">
        <v>0</v>
      </c>
      <c r="DY275" s="43">
        <v>0</v>
      </c>
      <c r="DZ275" s="58">
        <f t="shared" si="72"/>
        <v>0</v>
      </c>
      <c r="EA275" s="45" t="str">
        <f t="shared" si="73"/>
        <v>CORRECTO</v>
      </c>
      <c r="EB275" s="45"/>
      <c r="EC275" s="47"/>
    </row>
    <row r="276" spans="1:133" ht="19.5" hidden="1" customHeight="1" x14ac:dyDescent="0.25">
      <c r="A276" s="48">
        <v>269</v>
      </c>
      <c r="B276" s="24">
        <v>2026</v>
      </c>
      <c r="C276" s="34" t="s">
        <v>62</v>
      </c>
      <c r="D276" s="28"/>
      <c r="E276" s="25"/>
      <c r="F276" s="27"/>
      <c r="G276" s="28"/>
      <c r="H276" s="28"/>
      <c r="I276" s="29"/>
      <c r="J276" s="29"/>
      <c r="K276" s="30"/>
      <c r="L276" s="31"/>
      <c r="M276" s="116"/>
      <c r="N276" s="55"/>
      <c r="O276" s="54"/>
      <c r="P276" s="54"/>
      <c r="Q276" s="54"/>
      <c r="R276" s="54"/>
      <c r="S276" s="116"/>
      <c r="T276" s="56"/>
      <c r="U276" s="32"/>
      <c r="V276" s="35"/>
      <c r="W276" s="36"/>
      <c r="X276" s="32"/>
      <c r="Y276" s="32"/>
      <c r="Z276" s="37" t="str">
        <f>+IFERROR(VLOOKUP(AA276,LISTAS!$C$2:$D$13,2,0)," ")</f>
        <v xml:space="preserve"> </v>
      </c>
      <c r="AA276" s="38" t="str">
        <f t="shared" si="74"/>
        <v/>
      </c>
      <c r="AB276" s="48"/>
      <c r="AC276" s="40" t="str">
        <f>+IFERROR(VLOOKUP(AB276,LISTAS!$A$9:$B$217,2,0)," ")</f>
        <v xml:space="preserve"> </v>
      </c>
      <c r="AD276" s="26"/>
      <c r="AE276" s="26"/>
      <c r="AF276" s="106"/>
      <c r="AG276" s="26"/>
      <c r="AH276" s="78"/>
      <c r="AI276" s="26"/>
      <c r="AJ276" s="26"/>
      <c r="AK276" s="26"/>
      <c r="AL276" s="26"/>
      <c r="AM276" s="218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26"/>
      <c r="CG276" s="26"/>
      <c r="CH276" s="26"/>
      <c r="CI276" s="26"/>
      <c r="CJ276" s="26"/>
      <c r="CK276" s="26"/>
      <c r="CL276" s="26"/>
      <c r="CM276" s="26"/>
      <c r="CN276" s="26"/>
      <c r="CO276" s="26"/>
      <c r="CP276" s="26"/>
      <c r="CQ276" s="26"/>
      <c r="CR276" s="26"/>
      <c r="CS276" s="26"/>
      <c r="CT276" s="26"/>
      <c r="CU276" s="26"/>
      <c r="CV276" s="26"/>
      <c r="CW276" s="26"/>
      <c r="CX276" s="26"/>
      <c r="CY276" s="26"/>
      <c r="CZ276" s="26"/>
      <c r="DA276" s="26"/>
      <c r="DB276" s="26"/>
      <c r="DC276" s="26"/>
      <c r="DD276" s="26"/>
      <c r="DE276" s="26"/>
      <c r="DF276" s="52"/>
      <c r="DG276" s="223">
        <f t="shared" si="75"/>
        <v>0</v>
      </c>
      <c r="DH276" s="43">
        <f t="shared" si="76"/>
        <v>0</v>
      </c>
      <c r="DI276" s="43">
        <f t="shared" si="77"/>
        <v>0</v>
      </c>
      <c r="DJ276" s="128">
        <f t="shared" si="78"/>
        <v>0</v>
      </c>
      <c r="DK276" s="273" t="e">
        <f t="shared" si="79"/>
        <v>#DIV/0!</v>
      </c>
      <c r="DL276" s="130">
        <f t="shared" si="80"/>
        <v>0</v>
      </c>
      <c r="DM276" s="135">
        <f t="shared" si="81"/>
        <v>0</v>
      </c>
      <c r="DN276" s="130">
        <v>0</v>
      </c>
      <c r="DO276" s="43">
        <v>0</v>
      </c>
      <c r="DP276" s="43">
        <v>0</v>
      </c>
      <c r="DQ276" s="43">
        <v>0</v>
      </c>
      <c r="DR276" s="43">
        <v>0</v>
      </c>
      <c r="DS276" s="43">
        <v>0</v>
      </c>
      <c r="DT276" s="43">
        <v>0</v>
      </c>
      <c r="DU276" s="43">
        <v>0</v>
      </c>
      <c r="DV276" s="43">
        <v>0</v>
      </c>
      <c r="DW276" s="43">
        <v>0</v>
      </c>
      <c r="DX276" s="43">
        <v>0</v>
      </c>
      <c r="DY276" s="43">
        <v>0</v>
      </c>
      <c r="DZ276" s="58">
        <f t="shared" si="72"/>
        <v>0</v>
      </c>
      <c r="EA276" s="45" t="str">
        <f t="shared" si="73"/>
        <v>CORRECTO</v>
      </c>
      <c r="EB276" s="45"/>
      <c r="EC276" s="47"/>
    </row>
    <row r="277" spans="1:133" ht="19.5" hidden="1" customHeight="1" x14ac:dyDescent="0.25">
      <c r="A277" s="48">
        <v>270</v>
      </c>
      <c r="B277" s="24">
        <v>2026</v>
      </c>
      <c r="C277" s="34" t="s">
        <v>62</v>
      </c>
      <c r="D277" s="28"/>
      <c r="E277" s="25"/>
      <c r="F277" s="27"/>
      <c r="G277" s="28"/>
      <c r="H277" s="28"/>
      <c r="I277" s="29"/>
      <c r="J277" s="29"/>
      <c r="K277" s="30"/>
      <c r="L277" s="31"/>
      <c r="M277" s="116"/>
      <c r="N277" s="55"/>
      <c r="O277" s="54"/>
      <c r="P277" s="54"/>
      <c r="Q277" s="54"/>
      <c r="R277" s="54"/>
      <c r="S277" s="116"/>
      <c r="T277" s="56"/>
      <c r="U277" s="32"/>
      <c r="V277" s="35"/>
      <c r="W277" s="36"/>
      <c r="X277" s="32"/>
      <c r="Y277" s="32"/>
      <c r="Z277" s="37" t="str">
        <f>+IFERROR(VLOOKUP(AA277,LISTAS!$C$2:$D$13,2,0)," ")</f>
        <v xml:space="preserve"> </v>
      </c>
      <c r="AA277" s="38" t="str">
        <f t="shared" si="74"/>
        <v/>
      </c>
      <c r="AB277" s="48"/>
      <c r="AC277" s="40" t="str">
        <f>+IFERROR(VLOOKUP(AB277,LISTAS!$A$9:$B$217,2,0)," ")</f>
        <v xml:space="preserve"> </v>
      </c>
      <c r="AD277" s="26"/>
      <c r="AE277" s="26"/>
      <c r="AF277" s="106"/>
      <c r="AG277" s="26"/>
      <c r="AH277" s="78"/>
      <c r="AI277" s="26"/>
      <c r="AJ277" s="26"/>
      <c r="AK277" s="26"/>
      <c r="AL277" s="26"/>
      <c r="AM277" s="218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26"/>
      <c r="CG277" s="26"/>
      <c r="CH277" s="26"/>
      <c r="CI277" s="26"/>
      <c r="CJ277" s="26"/>
      <c r="CK277" s="26"/>
      <c r="CL277" s="26"/>
      <c r="CM277" s="26"/>
      <c r="CN277" s="26"/>
      <c r="CO277" s="26"/>
      <c r="CP277" s="26"/>
      <c r="CQ277" s="26"/>
      <c r="CR277" s="26"/>
      <c r="CS277" s="26"/>
      <c r="CT277" s="26"/>
      <c r="CU277" s="26"/>
      <c r="CV277" s="26"/>
      <c r="CW277" s="26"/>
      <c r="CX277" s="26"/>
      <c r="CY277" s="26"/>
      <c r="CZ277" s="26"/>
      <c r="DA277" s="26"/>
      <c r="DB277" s="26"/>
      <c r="DC277" s="26"/>
      <c r="DD277" s="26"/>
      <c r="DE277" s="26"/>
      <c r="DF277" s="52"/>
      <c r="DG277" s="223">
        <f t="shared" si="75"/>
        <v>0</v>
      </c>
      <c r="DH277" s="43">
        <f t="shared" si="76"/>
        <v>0</v>
      </c>
      <c r="DI277" s="43">
        <f t="shared" si="77"/>
        <v>0</v>
      </c>
      <c r="DJ277" s="128">
        <f t="shared" si="78"/>
        <v>0</v>
      </c>
      <c r="DK277" s="273" t="e">
        <f t="shared" si="79"/>
        <v>#DIV/0!</v>
      </c>
      <c r="DL277" s="130">
        <f t="shared" si="80"/>
        <v>0</v>
      </c>
      <c r="DM277" s="135">
        <f t="shared" si="81"/>
        <v>0</v>
      </c>
      <c r="DN277" s="130">
        <v>0</v>
      </c>
      <c r="DO277" s="43">
        <v>0</v>
      </c>
      <c r="DP277" s="43">
        <v>0</v>
      </c>
      <c r="DQ277" s="43">
        <v>0</v>
      </c>
      <c r="DR277" s="43">
        <v>0</v>
      </c>
      <c r="DS277" s="43">
        <v>0</v>
      </c>
      <c r="DT277" s="43">
        <v>0</v>
      </c>
      <c r="DU277" s="43">
        <v>0</v>
      </c>
      <c r="DV277" s="43">
        <v>0</v>
      </c>
      <c r="DW277" s="43">
        <v>0</v>
      </c>
      <c r="DX277" s="43">
        <v>0</v>
      </c>
      <c r="DY277" s="43">
        <v>0</v>
      </c>
      <c r="DZ277" s="58">
        <f t="shared" si="72"/>
        <v>0</v>
      </c>
      <c r="EA277" s="45" t="str">
        <f t="shared" si="73"/>
        <v>CORRECTO</v>
      </c>
      <c r="EB277" s="45"/>
      <c r="EC277" s="47"/>
    </row>
    <row r="278" spans="1:133" ht="19.5" hidden="1" customHeight="1" x14ac:dyDescent="0.25">
      <c r="A278" s="24">
        <v>271</v>
      </c>
      <c r="B278" s="24">
        <v>2026</v>
      </c>
      <c r="C278" s="34" t="s">
        <v>62</v>
      </c>
      <c r="D278" s="28"/>
      <c r="E278" s="25"/>
      <c r="F278" s="27"/>
      <c r="G278" s="28"/>
      <c r="H278" s="28"/>
      <c r="I278" s="29"/>
      <c r="J278" s="29"/>
      <c r="K278" s="30"/>
      <c r="L278" s="31"/>
      <c r="M278" s="116"/>
      <c r="N278" s="55"/>
      <c r="O278" s="54"/>
      <c r="P278" s="54"/>
      <c r="Q278" s="54"/>
      <c r="R278" s="54"/>
      <c r="S278" s="116"/>
      <c r="T278" s="56"/>
      <c r="U278" s="32"/>
      <c r="V278" s="35"/>
      <c r="W278" s="36"/>
      <c r="X278" s="32"/>
      <c r="Y278" s="32"/>
      <c r="Z278" s="37" t="str">
        <f>+IFERROR(VLOOKUP(AA278,LISTAS!$C$2:$D$13,2,0)," ")</f>
        <v xml:space="preserve"> </v>
      </c>
      <c r="AA278" s="38" t="str">
        <f t="shared" si="74"/>
        <v/>
      </c>
      <c r="AB278" s="48"/>
      <c r="AC278" s="40" t="str">
        <f>+IFERROR(VLOOKUP(AB278,LISTAS!$A$9:$B$217,2,0)," ")</f>
        <v xml:space="preserve"> </v>
      </c>
      <c r="AD278" s="26"/>
      <c r="AE278" s="26"/>
      <c r="AF278" s="106"/>
      <c r="AG278" s="26"/>
      <c r="AH278" s="78"/>
      <c r="AI278" s="26"/>
      <c r="AJ278" s="26"/>
      <c r="AK278" s="26"/>
      <c r="AL278" s="26"/>
      <c r="AM278" s="218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26"/>
      <c r="CG278" s="26"/>
      <c r="CH278" s="26"/>
      <c r="CI278" s="26"/>
      <c r="CJ278" s="26"/>
      <c r="CK278" s="26"/>
      <c r="CL278" s="26"/>
      <c r="CM278" s="26"/>
      <c r="CN278" s="26"/>
      <c r="CO278" s="26"/>
      <c r="CP278" s="26"/>
      <c r="CQ278" s="26"/>
      <c r="CR278" s="26"/>
      <c r="CS278" s="26"/>
      <c r="CT278" s="26"/>
      <c r="CU278" s="26"/>
      <c r="CV278" s="26"/>
      <c r="CW278" s="26"/>
      <c r="CX278" s="26"/>
      <c r="CY278" s="26"/>
      <c r="CZ278" s="26"/>
      <c r="DA278" s="26"/>
      <c r="DB278" s="26"/>
      <c r="DC278" s="26"/>
      <c r="DD278" s="26"/>
      <c r="DE278" s="26"/>
      <c r="DF278" s="52"/>
      <c r="DG278" s="223">
        <f t="shared" si="75"/>
        <v>0</v>
      </c>
      <c r="DH278" s="43">
        <f t="shared" si="76"/>
        <v>0</v>
      </c>
      <c r="DI278" s="43">
        <f t="shared" si="77"/>
        <v>0</v>
      </c>
      <c r="DJ278" s="128">
        <f t="shared" si="78"/>
        <v>0</v>
      </c>
      <c r="DK278" s="273" t="e">
        <f t="shared" si="79"/>
        <v>#DIV/0!</v>
      </c>
      <c r="DL278" s="130">
        <f t="shared" si="80"/>
        <v>0</v>
      </c>
      <c r="DM278" s="135">
        <f t="shared" si="81"/>
        <v>0</v>
      </c>
      <c r="DN278" s="130">
        <v>0</v>
      </c>
      <c r="DO278" s="43">
        <v>0</v>
      </c>
      <c r="DP278" s="43">
        <v>0</v>
      </c>
      <c r="DQ278" s="43">
        <v>0</v>
      </c>
      <c r="DR278" s="43">
        <v>0</v>
      </c>
      <c r="DS278" s="43">
        <v>0</v>
      </c>
      <c r="DT278" s="43">
        <v>0</v>
      </c>
      <c r="DU278" s="43">
        <v>0</v>
      </c>
      <c r="DV278" s="43">
        <v>0</v>
      </c>
      <c r="DW278" s="43">
        <v>0</v>
      </c>
      <c r="DX278" s="43">
        <v>0</v>
      </c>
      <c r="DY278" s="43">
        <v>0</v>
      </c>
      <c r="DZ278" s="58">
        <f t="shared" si="72"/>
        <v>0</v>
      </c>
      <c r="EA278" s="45" t="str">
        <f t="shared" si="73"/>
        <v>CORRECTO</v>
      </c>
      <c r="EB278" s="45"/>
      <c r="EC278" s="47"/>
    </row>
    <row r="279" spans="1:133" ht="19.5" hidden="1" customHeight="1" x14ac:dyDescent="0.25">
      <c r="A279" s="48">
        <v>272</v>
      </c>
      <c r="B279" s="24">
        <v>2026</v>
      </c>
      <c r="C279" s="34" t="s">
        <v>62</v>
      </c>
      <c r="D279" s="28"/>
      <c r="E279" s="25"/>
      <c r="F279" s="27"/>
      <c r="G279" s="28"/>
      <c r="H279" s="28"/>
      <c r="I279" s="29"/>
      <c r="J279" s="29"/>
      <c r="K279" s="30"/>
      <c r="L279" s="31"/>
      <c r="M279" s="116"/>
      <c r="N279" s="55"/>
      <c r="O279" s="54"/>
      <c r="P279" s="54"/>
      <c r="Q279" s="54"/>
      <c r="R279" s="54"/>
      <c r="S279" s="116"/>
      <c r="T279" s="56"/>
      <c r="U279" s="32"/>
      <c r="V279" s="35"/>
      <c r="W279" s="36"/>
      <c r="X279" s="32"/>
      <c r="Y279" s="32"/>
      <c r="Z279" s="37" t="str">
        <f>+IFERROR(VLOOKUP(AA279,LISTAS!$C$2:$D$13,2,0)," ")</f>
        <v xml:space="preserve"> </v>
      </c>
      <c r="AA279" s="38" t="str">
        <f t="shared" si="74"/>
        <v/>
      </c>
      <c r="AB279" s="48"/>
      <c r="AC279" s="40" t="str">
        <f>+IFERROR(VLOOKUP(AB279,LISTAS!$A$9:$B$217,2,0)," ")</f>
        <v xml:space="preserve"> </v>
      </c>
      <c r="AD279" s="26"/>
      <c r="AE279" s="26"/>
      <c r="AF279" s="106"/>
      <c r="AG279" s="26"/>
      <c r="AH279" s="78"/>
      <c r="AI279" s="26"/>
      <c r="AJ279" s="26"/>
      <c r="AK279" s="26"/>
      <c r="AL279" s="26"/>
      <c r="AM279" s="218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26"/>
      <c r="CG279" s="26"/>
      <c r="CH279" s="26"/>
      <c r="CI279" s="26"/>
      <c r="CJ279" s="26"/>
      <c r="CK279" s="26"/>
      <c r="CL279" s="26"/>
      <c r="CM279" s="26"/>
      <c r="CN279" s="26"/>
      <c r="CO279" s="26"/>
      <c r="CP279" s="26"/>
      <c r="CQ279" s="26"/>
      <c r="CR279" s="26"/>
      <c r="CS279" s="26"/>
      <c r="CT279" s="26"/>
      <c r="CU279" s="26"/>
      <c r="CV279" s="26"/>
      <c r="CW279" s="26"/>
      <c r="CX279" s="26"/>
      <c r="CY279" s="26"/>
      <c r="CZ279" s="26"/>
      <c r="DA279" s="26"/>
      <c r="DB279" s="26"/>
      <c r="DC279" s="26"/>
      <c r="DD279" s="26"/>
      <c r="DE279" s="26"/>
      <c r="DF279" s="52"/>
      <c r="DG279" s="223">
        <f t="shared" si="75"/>
        <v>0</v>
      </c>
      <c r="DH279" s="43">
        <f t="shared" si="76"/>
        <v>0</v>
      </c>
      <c r="DI279" s="43">
        <f t="shared" si="77"/>
        <v>0</v>
      </c>
      <c r="DJ279" s="128">
        <f t="shared" si="78"/>
        <v>0</v>
      </c>
      <c r="DK279" s="273" t="e">
        <f t="shared" si="79"/>
        <v>#DIV/0!</v>
      </c>
      <c r="DL279" s="130">
        <f t="shared" si="80"/>
        <v>0</v>
      </c>
      <c r="DM279" s="135">
        <f t="shared" si="81"/>
        <v>0</v>
      </c>
      <c r="DN279" s="130">
        <v>0</v>
      </c>
      <c r="DO279" s="43">
        <v>0</v>
      </c>
      <c r="DP279" s="43">
        <v>0</v>
      </c>
      <c r="DQ279" s="43">
        <v>0</v>
      </c>
      <c r="DR279" s="43">
        <v>0</v>
      </c>
      <c r="DS279" s="43">
        <v>0</v>
      </c>
      <c r="DT279" s="43">
        <v>0</v>
      </c>
      <c r="DU279" s="43">
        <v>0</v>
      </c>
      <c r="DV279" s="43">
        <v>0</v>
      </c>
      <c r="DW279" s="43">
        <v>0</v>
      </c>
      <c r="DX279" s="43">
        <v>0</v>
      </c>
      <c r="DY279" s="43">
        <v>0</v>
      </c>
      <c r="DZ279" s="58">
        <f t="shared" si="72"/>
        <v>0</v>
      </c>
      <c r="EA279" s="45" t="str">
        <f t="shared" si="73"/>
        <v>CORRECTO</v>
      </c>
      <c r="EB279" s="45"/>
      <c r="EC279" s="47"/>
    </row>
    <row r="280" spans="1:133" ht="19.5" hidden="1" customHeight="1" x14ac:dyDescent="0.25">
      <c r="A280" s="48">
        <v>273</v>
      </c>
      <c r="B280" s="24">
        <v>2026</v>
      </c>
      <c r="C280" s="34" t="s">
        <v>62</v>
      </c>
      <c r="D280" s="28"/>
      <c r="E280" s="25"/>
      <c r="F280" s="27"/>
      <c r="G280" s="28"/>
      <c r="H280" s="28"/>
      <c r="I280" s="29"/>
      <c r="J280" s="29"/>
      <c r="K280" s="30"/>
      <c r="L280" s="31"/>
      <c r="M280" s="116"/>
      <c r="N280" s="55"/>
      <c r="O280" s="54"/>
      <c r="P280" s="54"/>
      <c r="Q280" s="54"/>
      <c r="R280" s="54"/>
      <c r="S280" s="116"/>
      <c r="T280" s="56"/>
      <c r="U280" s="32"/>
      <c r="V280" s="35"/>
      <c r="W280" s="36"/>
      <c r="X280" s="32"/>
      <c r="Y280" s="32"/>
      <c r="Z280" s="37" t="str">
        <f>+IFERROR(VLOOKUP(AA280,LISTAS!$C$2:$D$13,2,0)," ")</f>
        <v xml:space="preserve"> </v>
      </c>
      <c r="AA280" s="38" t="str">
        <f t="shared" si="74"/>
        <v/>
      </c>
      <c r="AB280" s="48"/>
      <c r="AC280" s="40" t="str">
        <f>+IFERROR(VLOOKUP(AB280,LISTAS!$A$9:$B$217,2,0)," ")</f>
        <v xml:space="preserve"> </v>
      </c>
      <c r="AD280" s="26"/>
      <c r="AE280" s="26"/>
      <c r="AF280" s="106"/>
      <c r="AG280" s="26"/>
      <c r="AH280" s="78"/>
      <c r="AI280" s="26"/>
      <c r="AJ280" s="26"/>
      <c r="AK280" s="26"/>
      <c r="AL280" s="26"/>
      <c r="AM280" s="218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26"/>
      <c r="CG280" s="26"/>
      <c r="CH280" s="26"/>
      <c r="CI280" s="26"/>
      <c r="CJ280" s="26"/>
      <c r="CK280" s="26"/>
      <c r="CL280" s="26"/>
      <c r="CM280" s="26"/>
      <c r="CN280" s="26"/>
      <c r="CO280" s="26"/>
      <c r="CP280" s="26"/>
      <c r="CQ280" s="26"/>
      <c r="CR280" s="26"/>
      <c r="CS280" s="26"/>
      <c r="CT280" s="26"/>
      <c r="CU280" s="26"/>
      <c r="CV280" s="26"/>
      <c r="CW280" s="26"/>
      <c r="CX280" s="26"/>
      <c r="CY280" s="26"/>
      <c r="CZ280" s="26"/>
      <c r="DA280" s="26"/>
      <c r="DB280" s="26"/>
      <c r="DC280" s="26"/>
      <c r="DD280" s="26"/>
      <c r="DE280" s="26"/>
      <c r="DF280" s="52"/>
      <c r="DG280" s="223">
        <f t="shared" si="75"/>
        <v>0</v>
      </c>
      <c r="DH280" s="43">
        <f t="shared" si="76"/>
        <v>0</v>
      </c>
      <c r="DI280" s="43">
        <f t="shared" si="77"/>
        <v>0</v>
      </c>
      <c r="DJ280" s="128">
        <f t="shared" si="78"/>
        <v>0</v>
      </c>
      <c r="DK280" s="273" t="e">
        <f t="shared" si="79"/>
        <v>#DIV/0!</v>
      </c>
      <c r="DL280" s="130">
        <f t="shared" si="80"/>
        <v>0</v>
      </c>
      <c r="DM280" s="135">
        <f t="shared" si="81"/>
        <v>0</v>
      </c>
      <c r="DN280" s="130">
        <v>0</v>
      </c>
      <c r="DO280" s="43">
        <v>0</v>
      </c>
      <c r="DP280" s="43">
        <v>0</v>
      </c>
      <c r="DQ280" s="43">
        <v>0</v>
      </c>
      <c r="DR280" s="43">
        <v>0</v>
      </c>
      <c r="DS280" s="43">
        <v>0</v>
      </c>
      <c r="DT280" s="43">
        <v>0</v>
      </c>
      <c r="DU280" s="43">
        <v>0</v>
      </c>
      <c r="DV280" s="43">
        <v>0</v>
      </c>
      <c r="DW280" s="43">
        <v>0</v>
      </c>
      <c r="DX280" s="43">
        <v>0</v>
      </c>
      <c r="DY280" s="43">
        <v>0</v>
      </c>
      <c r="DZ280" s="58">
        <f t="shared" si="72"/>
        <v>0</v>
      </c>
      <c r="EA280" s="45" t="str">
        <f t="shared" si="73"/>
        <v>CORRECTO</v>
      </c>
      <c r="EB280" s="45"/>
      <c r="EC280" s="47"/>
    </row>
    <row r="281" spans="1:133" ht="19.5" hidden="1" customHeight="1" x14ac:dyDescent="0.25">
      <c r="A281" s="24">
        <v>274</v>
      </c>
      <c r="B281" s="24">
        <v>2026</v>
      </c>
      <c r="C281" s="34" t="s">
        <v>62</v>
      </c>
      <c r="D281" s="28"/>
      <c r="E281" s="25"/>
      <c r="F281" s="27"/>
      <c r="G281" s="28"/>
      <c r="H281" s="28"/>
      <c r="I281" s="29"/>
      <c r="J281" s="29"/>
      <c r="K281" s="30"/>
      <c r="L281" s="31"/>
      <c r="M281" s="116"/>
      <c r="N281" s="55"/>
      <c r="O281" s="54"/>
      <c r="P281" s="54"/>
      <c r="Q281" s="54"/>
      <c r="R281" s="54"/>
      <c r="S281" s="116"/>
      <c r="T281" s="56"/>
      <c r="U281" s="32"/>
      <c r="V281" s="35"/>
      <c r="W281" s="36"/>
      <c r="X281" s="32"/>
      <c r="Y281" s="32"/>
      <c r="Z281" s="37" t="str">
        <f>+IFERROR(VLOOKUP(AA281,LISTAS!$C$2:$D$13,2,0)," ")</f>
        <v xml:space="preserve"> </v>
      </c>
      <c r="AA281" s="38" t="str">
        <f t="shared" si="74"/>
        <v/>
      </c>
      <c r="AB281" s="48"/>
      <c r="AC281" s="40" t="str">
        <f>+IFERROR(VLOOKUP(AB281,LISTAS!$A$9:$B$217,2,0)," ")</f>
        <v xml:space="preserve"> </v>
      </c>
      <c r="AD281" s="26"/>
      <c r="AE281" s="26"/>
      <c r="AF281" s="106"/>
      <c r="AG281" s="26"/>
      <c r="AH281" s="78"/>
      <c r="AI281" s="26"/>
      <c r="AJ281" s="26"/>
      <c r="AK281" s="26"/>
      <c r="AL281" s="26"/>
      <c r="AM281" s="218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26"/>
      <c r="CG281" s="26"/>
      <c r="CH281" s="26"/>
      <c r="CI281" s="26"/>
      <c r="CJ281" s="26"/>
      <c r="CK281" s="26"/>
      <c r="CL281" s="26"/>
      <c r="CM281" s="26"/>
      <c r="CN281" s="26"/>
      <c r="CO281" s="26"/>
      <c r="CP281" s="26"/>
      <c r="CQ281" s="26"/>
      <c r="CR281" s="26"/>
      <c r="CS281" s="26"/>
      <c r="CT281" s="26"/>
      <c r="CU281" s="26"/>
      <c r="CV281" s="26"/>
      <c r="CW281" s="26"/>
      <c r="CX281" s="26"/>
      <c r="CY281" s="26"/>
      <c r="CZ281" s="26"/>
      <c r="DA281" s="26"/>
      <c r="DB281" s="26"/>
      <c r="DC281" s="26"/>
      <c r="DD281" s="26"/>
      <c r="DE281" s="26"/>
      <c r="DF281" s="52"/>
      <c r="DG281" s="223">
        <f t="shared" si="75"/>
        <v>0</v>
      </c>
      <c r="DH281" s="43">
        <f t="shared" si="76"/>
        <v>0</v>
      </c>
      <c r="DI281" s="43">
        <f t="shared" si="77"/>
        <v>0</v>
      </c>
      <c r="DJ281" s="128">
        <f t="shared" si="78"/>
        <v>0</v>
      </c>
      <c r="DK281" s="273" t="e">
        <f t="shared" si="79"/>
        <v>#DIV/0!</v>
      </c>
      <c r="DL281" s="130">
        <f t="shared" si="80"/>
        <v>0</v>
      </c>
      <c r="DM281" s="135">
        <f t="shared" si="81"/>
        <v>0</v>
      </c>
      <c r="DN281" s="130">
        <v>0</v>
      </c>
      <c r="DO281" s="43">
        <v>0</v>
      </c>
      <c r="DP281" s="43">
        <v>0</v>
      </c>
      <c r="DQ281" s="43">
        <v>0</v>
      </c>
      <c r="DR281" s="43">
        <v>0</v>
      </c>
      <c r="DS281" s="43">
        <v>0</v>
      </c>
      <c r="DT281" s="43">
        <v>0</v>
      </c>
      <c r="DU281" s="43">
        <v>0</v>
      </c>
      <c r="DV281" s="43">
        <v>0</v>
      </c>
      <c r="DW281" s="43">
        <v>0</v>
      </c>
      <c r="DX281" s="43">
        <v>0</v>
      </c>
      <c r="DY281" s="43">
        <v>0</v>
      </c>
      <c r="DZ281" s="58">
        <f t="shared" si="72"/>
        <v>0</v>
      </c>
      <c r="EA281" s="45" t="str">
        <f t="shared" si="73"/>
        <v>CORRECTO</v>
      </c>
      <c r="EB281" s="45"/>
      <c r="EC281" s="47"/>
    </row>
    <row r="282" spans="1:133" ht="19.5" hidden="1" customHeight="1" x14ac:dyDescent="0.25">
      <c r="A282" s="48">
        <v>275</v>
      </c>
      <c r="B282" s="24">
        <v>2026</v>
      </c>
      <c r="C282" s="34" t="s">
        <v>62</v>
      </c>
      <c r="D282" s="28"/>
      <c r="E282" s="25"/>
      <c r="F282" s="27"/>
      <c r="G282" s="28"/>
      <c r="H282" s="28"/>
      <c r="I282" s="29"/>
      <c r="J282" s="29"/>
      <c r="K282" s="30"/>
      <c r="L282" s="31"/>
      <c r="M282" s="116"/>
      <c r="N282" s="55"/>
      <c r="O282" s="54"/>
      <c r="P282" s="54"/>
      <c r="Q282" s="54"/>
      <c r="R282" s="54"/>
      <c r="S282" s="116"/>
      <c r="T282" s="56"/>
      <c r="U282" s="32"/>
      <c r="V282" s="35"/>
      <c r="W282" s="36"/>
      <c r="X282" s="32"/>
      <c r="Y282" s="32"/>
      <c r="Z282" s="37" t="str">
        <f>+IFERROR(VLOOKUP(AA282,LISTAS!$C$2:$D$13,2,0)," ")</f>
        <v xml:space="preserve"> </v>
      </c>
      <c r="AA282" s="38" t="str">
        <f t="shared" si="74"/>
        <v/>
      </c>
      <c r="AB282" s="48"/>
      <c r="AC282" s="40" t="str">
        <f>+IFERROR(VLOOKUP(AB282,LISTAS!$A$9:$B$217,2,0)," ")</f>
        <v xml:space="preserve"> </v>
      </c>
      <c r="AD282" s="26"/>
      <c r="AE282" s="26"/>
      <c r="AF282" s="106"/>
      <c r="AG282" s="26"/>
      <c r="AH282" s="78"/>
      <c r="AI282" s="26"/>
      <c r="AJ282" s="26"/>
      <c r="AK282" s="26"/>
      <c r="AL282" s="26"/>
      <c r="AM282" s="218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26"/>
      <c r="CG282" s="26"/>
      <c r="CH282" s="26"/>
      <c r="CI282" s="26"/>
      <c r="CJ282" s="26"/>
      <c r="CK282" s="26"/>
      <c r="CL282" s="26"/>
      <c r="CM282" s="26"/>
      <c r="CN282" s="26"/>
      <c r="CO282" s="26"/>
      <c r="CP282" s="26"/>
      <c r="CQ282" s="26"/>
      <c r="CR282" s="26"/>
      <c r="CS282" s="26"/>
      <c r="CT282" s="26"/>
      <c r="CU282" s="26"/>
      <c r="CV282" s="26"/>
      <c r="CW282" s="26"/>
      <c r="CX282" s="26"/>
      <c r="CY282" s="26"/>
      <c r="CZ282" s="26"/>
      <c r="DA282" s="26"/>
      <c r="DB282" s="26"/>
      <c r="DC282" s="26"/>
      <c r="DD282" s="26"/>
      <c r="DE282" s="26"/>
      <c r="DF282" s="52"/>
      <c r="DG282" s="223">
        <f t="shared" si="75"/>
        <v>0</v>
      </c>
      <c r="DH282" s="43">
        <f t="shared" si="76"/>
        <v>0</v>
      </c>
      <c r="DI282" s="43">
        <f t="shared" si="77"/>
        <v>0</v>
      </c>
      <c r="DJ282" s="128">
        <f t="shared" si="78"/>
        <v>0</v>
      </c>
      <c r="DK282" s="273" t="e">
        <f t="shared" si="79"/>
        <v>#DIV/0!</v>
      </c>
      <c r="DL282" s="130">
        <f t="shared" si="80"/>
        <v>0</v>
      </c>
      <c r="DM282" s="135">
        <f t="shared" si="81"/>
        <v>0</v>
      </c>
      <c r="DN282" s="130">
        <v>0</v>
      </c>
      <c r="DO282" s="43">
        <v>0</v>
      </c>
      <c r="DP282" s="43">
        <v>0</v>
      </c>
      <c r="DQ282" s="43">
        <v>0</v>
      </c>
      <c r="DR282" s="43">
        <v>0</v>
      </c>
      <c r="DS282" s="43">
        <v>0</v>
      </c>
      <c r="DT282" s="43">
        <v>0</v>
      </c>
      <c r="DU282" s="43">
        <v>0</v>
      </c>
      <c r="DV282" s="43">
        <v>0</v>
      </c>
      <c r="DW282" s="43">
        <v>0</v>
      </c>
      <c r="DX282" s="43">
        <v>0</v>
      </c>
      <c r="DY282" s="43">
        <v>0</v>
      </c>
      <c r="DZ282" s="58">
        <f t="shared" si="72"/>
        <v>0</v>
      </c>
      <c r="EA282" s="45" t="str">
        <f t="shared" si="73"/>
        <v>CORRECTO</v>
      </c>
      <c r="EB282" s="45"/>
      <c r="EC282" s="47"/>
    </row>
    <row r="283" spans="1:133" ht="19.5" hidden="1" customHeight="1" x14ac:dyDescent="0.25">
      <c r="A283" s="48">
        <v>276</v>
      </c>
      <c r="B283" s="24">
        <v>2026</v>
      </c>
      <c r="C283" s="34" t="s">
        <v>62</v>
      </c>
      <c r="D283" s="28"/>
      <c r="E283" s="25"/>
      <c r="F283" s="27"/>
      <c r="G283" s="28"/>
      <c r="H283" s="28"/>
      <c r="I283" s="29"/>
      <c r="J283" s="29"/>
      <c r="K283" s="30"/>
      <c r="L283" s="31"/>
      <c r="M283" s="116"/>
      <c r="N283" s="55"/>
      <c r="O283" s="54"/>
      <c r="P283" s="54"/>
      <c r="Q283" s="54"/>
      <c r="R283" s="54"/>
      <c r="S283" s="116"/>
      <c r="T283" s="56"/>
      <c r="U283" s="32"/>
      <c r="V283" s="35"/>
      <c r="W283" s="36"/>
      <c r="X283" s="32"/>
      <c r="Y283" s="32"/>
      <c r="Z283" s="37" t="str">
        <f>+IFERROR(VLOOKUP(AA283,LISTAS!$C$2:$D$13,2,0)," ")</f>
        <v xml:space="preserve"> </v>
      </c>
      <c r="AA283" s="38" t="str">
        <f t="shared" si="74"/>
        <v/>
      </c>
      <c r="AB283" s="48"/>
      <c r="AC283" s="40" t="str">
        <f>+IFERROR(VLOOKUP(AB283,LISTAS!$A$9:$B$217,2,0)," ")</f>
        <v xml:space="preserve"> </v>
      </c>
      <c r="AD283" s="26"/>
      <c r="AE283" s="26"/>
      <c r="AF283" s="106"/>
      <c r="AG283" s="26"/>
      <c r="AH283" s="78"/>
      <c r="AI283" s="26"/>
      <c r="AJ283" s="26"/>
      <c r="AK283" s="26"/>
      <c r="AL283" s="26"/>
      <c r="AM283" s="218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26"/>
      <c r="CG283" s="26"/>
      <c r="CH283" s="26"/>
      <c r="CI283" s="26"/>
      <c r="CJ283" s="26"/>
      <c r="CK283" s="26"/>
      <c r="CL283" s="26"/>
      <c r="CM283" s="26"/>
      <c r="CN283" s="26"/>
      <c r="CO283" s="26"/>
      <c r="CP283" s="26"/>
      <c r="CQ283" s="26"/>
      <c r="CR283" s="26"/>
      <c r="CS283" s="26"/>
      <c r="CT283" s="26"/>
      <c r="CU283" s="26"/>
      <c r="CV283" s="26"/>
      <c r="CW283" s="26"/>
      <c r="CX283" s="26"/>
      <c r="CY283" s="26"/>
      <c r="CZ283" s="26"/>
      <c r="DA283" s="26"/>
      <c r="DB283" s="26"/>
      <c r="DC283" s="26"/>
      <c r="DD283" s="26"/>
      <c r="DE283" s="26"/>
      <c r="DF283" s="52"/>
      <c r="DG283" s="223">
        <f t="shared" si="75"/>
        <v>0</v>
      </c>
      <c r="DH283" s="43">
        <f t="shared" si="76"/>
        <v>0</v>
      </c>
      <c r="DI283" s="43">
        <f t="shared" si="77"/>
        <v>0</v>
      </c>
      <c r="DJ283" s="128">
        <f t="shared" si="78"/>
        <v>0</v>
      </c>
      <c r="DK283" s="273" t="e">
        <f t="shared" si="79"/>
        <v>#DIV/0!</v>
      </c>
      <c r="DL283" s="130">
        <f t="shared" si="80"/>
        <v>0</v>
      </c>
      <c r="DM283" s="135">
        <f t="shared" si="81"/>
        <v>0</v>
      </c>
      <c r="DN283" s="130">
        <v>0</v>
      </c>
      <c r="DO283" s="43">
        <v>0</v>
      </c>
      <c r="DP283" s="43">
        <v>0</v>
      </c>
      <c r="DQ283" s="43">
        <v>0</v>
      </c>
      <c r="DR283" s="43">
        <v>0</v>
      </c>
      <c r="DS283" s="43">
        <v>0</v>
      </c>
      <c r="DT283" s="43">
        <v>0</v>
      </c>
      <c r="DU283" s="43">
        <v>0</v>
      </c>
      <c r="DV283" s="43">
        <v>0</v>
      </c>
      <c r="DW283" s="43">
        <v>0</v>
      </c>
      <c r="DX283" s="43">
        <v>0</v>
      </c>
      <c r="DY283" s="43">
        <v>0</v>
      </c>
      <c r="DZ283" s="58">
        <f t="shared" si="72"/>
        <v>0</v>
      </c>
      <c r="EA283" s="45" t="str">
        <f t="shared" si="73"/>
        <v>CORRECTO</v>
      </c>
      <c r="EB283" s="45"/>
      <c r="EC283" s="47"/>
    </row>
    <row r="284" spans="1:133" ht="19.5" hidden="1" customHeight="1" x14ac:dyDescent="0.25">
      <c r="A284" s="24">
        <v>277</v>
      </c>
      <c r="B284" s="24">
        <v>2026</v>
      </c>
      <c r="C284" s="34" t="s">
        <v>62</v>
      </c>
      <c r="D284" s="28"/>
      <c r="E284" s="115"/>
      <c r="F284" s="26"/>
      <c r="G284" s="28"/>
      <c r="H284" s="28"/>
      <c r="I284" s="28"/>
      <c r="J284" s="28"/>
      <c r="K284" s="30"/>
      <c r="L284" s="48"/>
      <c r="M284" s="32"/>
      <c r="N284" s="33"/>
      <c r="O284" s="32"/>
      <c r="P284" s="32"/>
      <c r="Q284" s="32"/>
      <c r="R284" s="32"/>
      <c r="S284" s="32"/>
      <c r="T284" s="34"/>
      <c r="U284" s="32"/>
      <c r="V284" s="35"/>
      <c r="W284" s="51"/>
      <c r="X284" s="32"/>
      <c r="Y284" s="32"/>
      <c r="Z284" s="37" t="str">
        <f>+IFERROR(VLOOKUP(AA284,LISTAS!$C$2:$D$13,2,0)," ")</f>
        <v xml:space="preserve"> </v>
      </c>
      <c r="AA284" s="38" t="str">
        <f t="shared" si="74"/>
        <v/>
      </c>
      <c r="AB284" s="48"/>
      <c r="AC284" s="40" t="str">
        <f>+IFERROR(VLOOKUP(AB284,LISTAS!$A$9:$B$217,2,0)," ")</f>
        <v xml:space="preserve"> </v>
      </c>
      <c r="AD284" s="26"/>
      <c r="AE284" s="26"/>
      <c r="AF284" s="106"/>
      <c r="AG284" s="26"/>
      <c r="AH284" s="78"/>
      <c r="AI284" s="26"/>
      <c r="AJ284" s="26"/>
      <c r="AK284" s="26"/>
      <c r="AL284" s="26"/>
      <c r="AM284" s="218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26"/>
      <c r="CG284" s="26"/>
      <c r="CH284" s="26"/>
      <c r="CI284" s="26"/>
      <c r="CJ284" s="26"/>
      <c r="CK284" s="26"/>
      <c r="CL284" s="26"/>
      <c r="CM284" s="26"/>
      <c r="CN284" s="26"/>
      <c r="CO284" s="26"/>
      <c r="CP284" s="26"/>
      <c r="CQ284" s="26"/>
      <c r="CR284" s="26"/>
      <c r="CS284" s="26"/>
      <c r="CT284" s="26"/>
      <c r="CU284" s="26"/>
      <c r="CV284" s="26"/>
      <c r="CW284" s="26"/>
      <c r="CX284" s="26"/>
      <c r="CY284" s="26"/>
      <c r="CZ284" s="26"/>
      <c r="DA284" s="26"/>
      <c r="DB284" s="26"/>
      <c r="DC284" s="26"/>
      <c r="DD284" s="26"/>
      <c r="DE284" s="26"/>
      <c r="DF284" s="52"/>
      <c r="DG284" s="223">
        <f t="shared" si="75"/>
        <v>0</v>
      </c>
      <c r="DH284" s="43">
        <f t="shared" si="76"/>
        <v>0</v>
      </c>
      <c r="DI284" s="43">
        <f t="shared" si="77"/>
        <v>0</v>
      </c>
      <c r="DJ284" s="128">
        <f t="shared" si="78"/>
        <v>0</v>
      </c>
      <c r="DK284" s="273" t="e">
        <f t="shared" si="79"/>
        <v>#DIV/0!</v>
      </c>
      <c r="DL284" s="130">
        <f t="shared" si="80"/>
        <v>0</v>
      </c>
      <c r="DM284" s="135">
        <f t="shared" si="81"/>
        <v>0</v>
      </c>
      <c r="DN284" s="130">
        <v>0</v>
      </c>
      <c r="DO284" s="43">
        <v>0</v>
      </c>
      <c r="DP284" s="43">
        <v>0</v>
      </c>
      <c r="DQ284" s="43">
        <v>0</v>
      </c>
      <c r="DR284" s="43">
        <v>0</v>
      </c>
      <c r="DS284" s="43">
        <v>0</v>
      </c>
      <c r="DT284" s="43">
        <v>0</v>
      </c>
      <c r="DU284" s="43">
        <v>0</v>
      </c>
      <c r="DV284" s="43">
        <v>0</v>
      </c>
      <c r="DW284" s="43">
        <v>0</v>
      </c>
      <c r="DX284" s="43">
        <v>0</v>
      </c>
      <c r="DY284" s="43">
        <v>0</v>
      </c>
      <c r="DZ284" s="58">
        <f t="shared" si="72"/>
        <v>0</v>
      </c>
      <c r="EA284" s="45" t="str">
        <f t="shared" si="73"/>
        <v>CORRECTO</v>
      </c>
      <c r="EB284" s="45"/>
      <c r="EC284" s="47"/>
    </row>
    <row r="285" spans="1:133" ht="19.5" hidden="1" customHeight="1" x14ac:dyDescent="0.25">
      <c r="A285" s="48">
        <v>278</v>
      </c>
      <c r="B285" s="24">
        <v>2026</v>
      </c>
      <c r="C285" s="34" t="s">
        <v>62</v>
      </c>
      <c r="D285" s="28"/>
      <c r="E285" s="115"/>
      <c r="F285" s="26"/>
      <c r="G285" s="28"/>
      <c r="H285" s="28"/>
      <c r="I285" s="28"/>
      <c r="J285" s="28"/>
      <c r="K285" s="30"/>
      <c r="L285" s="48"/>
      <c r="M285" s="32"/>
      <c r="N285" s="33"/>
      <c r="O285" s="32"/>
      <c r="P285" s="32"/>
      <c r="Q285" s="32"/>
      <c r="R285" s="32"/>
      <c r="S285" s="32"/>
      <c r="T285" s="34"/>
      <c r="U285" s="32"/>
      <c r="V285" s="35"/>
      <c r="W285" s="51"/>
      <c r="X285" s="32"/>
      <c r="Y285" s="32"/>
      <c r="Z285" s="37" t="str">
        <f>+IFERROR(VLOOKUP(AA285,LISTAS!$C$2:$D$13,2,0)," ")</f>
        <v xml:space="preserve"> </v>
      </c>
      <c r="AA285" s="38" t="str">
        <f t="shared" si="74"/>
        <v/>
      </c>
      <c r="AB285" s="48"/>
      <c r="AC285" s="40" t="str">
        <f>+IFERROR(VLOOKUP(AB285,LISTAS!$A$9:$B$217,2,0)," ")</f>
        <v xml:space="preserve"> </v>
      </c>
      <c r="AD285" s="26"/>
      <c r="AE285" s="26"/>
      <c r="AF285" s="106"/>
      <c r="AG285" s="26"/>
      <c r="AH285" s="78"/>
      <c r="AI285" s="26"/>
      <c r="AJ285" s="26"/>
      <c r="AK285" s="26"/>
      <c r="AL285" s="26"/>
      <c r="AM285" s="218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26"/>
      <c r="CG285" s="26"/>
      <c r="CH285" s="26"/>
      <c r="CI285" s="26"/>
      <c r="CJ285" s="26"/>
      <c r="CK285" s="26"/>
      <c r="CL285" s="26"/>
      <c r="CM285" s="26"/>
      <c r="CN285" s="26"/>
      <c r="CO285" s="26"/>
      <c r="CP285" s="26"/>
      <c r="CQ285" s="26"/>
      <c r="CR285" s="26"/>
      <c r="CS285" s="26"/>
      <c r="CT285" s="26"/>
      <c r="CU285" s="26"/>
      <c r="CV285" s="26"/>
      <c r="CW285" s="26"/>
      <c r="CX285" s="26"/>
      <c r="CY285" s="26"/>
      <c r="CZ285" s="26"/>
      <c r="DA285" s="26"/>
      <c r="DB285" s="26"/>
      <c r="DC285" s="26"/>
      <c r="DD285" s="26"/>
      <c r="DE285" s="26"/>
      <c r="DF285" s="52"/>
      <c r="DG285" s="223">
        <f t="shared" si="75"/>
        <v>0</v>
      </c>
      <c r="DH285" s="43">
        <f t="shared" si="76"/>
        <v>0</v>
      </c>
      <c r="DI285" s="43">
        <f t="shared" si="77"/>
        <v>0</v>
      </c>
      <c r="DJ285" s="128">
        <f t="shared" si="78"/>
        <v>0</v>
      </c>
      <c r="DK285" s="273" t="e">
        <f t="shared" si="79"/>
        <v>#DIV/0!</v>
      </c>
      <c r="DL285" s="130">
        <f t="shared" si="80"/>
        <v>0</v>
      </c>
      <c r="DM285" s="135">
        <f t="shared" si="81"/>
        <v>0</v>
      </c>
      <c r="DN285" s="130">
        <v>0</v>
      </c>
      <c r="DO285" s="43">
        <v>0</v>
      </c>
      <c r="DP285" s="43">
        <v>0</v>
      </c>
      <c r="DQ285" s="43">
        <v>0</v>
      </c>
      <c r="DR285" s="43">
        <v>0</v>
      </c>
      <c r="DS285" s="43">
        <v>0</v>
      </c>
      <c r="DT285" s="43">
        <v>0</v>
      </c>
      <c r="DU285" s="43">
        <v>0</v>
      </c>
      <c r="DV285" s="43">
        <v>0</v>
      </c>
      <c r="DW285" s="43">
        <v>0</v>
      </c>
      <c r="DX285" s="43">
        <v>0</v>
      </c>
      <c r="DY285" s="43">
        <v>0</v>
      </c>
      <c r="DZ285" s="58">
        <f t="shared" si="72"/>
        <v>0</v>
      </c>
      <c r="EA285" s="45" t="str">
        <f t="shared" si="73"/>
        <v>CORRECTO</v>
      </c>
      <c r="EB285" s="45"/>
      <c r="EC285" s="47"/>
    </row>
    <row r="286" spans="1:133" ht="19.5" hidden="1" customHeight="1" x14ac:dyDescent="0.25">
      <c r="A286" s="48">
        <v>279</v>
      </c>
      <c r="B286" s="24">
        <v>2026</v>
      </c>
      <c r="C286" s="34" t="s">
        <v>62</v>
      </c>
      <c r="D286" s="28"/>
      <c r="E286" s="115"/>
      <c r="F286" s="26"/>
      <c r="G286" s="28"/>
      <c r="H286" s="28"/>
      <c r="I286" s="28"/>
      <c r="J286" s="29"/>
      <c r="K286" s="30"/>
      <c r="L286" s="31"/>
      <c r="M286" s="54"/>
      <c r="N286" s="55"/>
      <c r="O286" s="54"/>
      <c r="P286" s="54"/>
      <c r="Q286" s="54"/>
      <c r="R286" s="54"/>
      <c r="S286" s="54"/>
      <c r="T286" s="56"/>
      <c r="U286" s="32"/>
      <c r="V286" s="35"/>
      <c r="W286" s="57"/>
      <c r="X286" s="32"/>
      <c r="Y286" s="32"/>
      <c r="Z286" s="37" t="str">
        <f>+IFERROR(VLOOKUP(AA286,LISTAS!$C$2:$D$13,2,0)," ")</f>
        <v xml:space="preserve"> </v>
      </c>
      <c r="AA286" s="38" t="str">
        <f t="shared" si="74"/>
        <v/>
      </c>
      <c r="AB286" s="48"/>
      <c r="AC286" s="40" t="str">
        <f>+IFERROR(VLOOKUP(AB286,LISTAS!$A$9:$B$217,2,0)," ")</f>
        <v xml:space="preserve"> </v>
      </c>
      <c r="AD286" s="26"/>
      <c r="AE286" s="26"/>
      <c r="AF286" s="106"/>
      <c r="AG286" s="26"/>
      <c r="AH286" s="78"/>
      <c r="AI286" s="26"/>
      <c r="AJ286" s="26"/>
      <c r="AK286" s="26"/>
      <c r="AL286" s="26"/>
      <c r="AM286" s="218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26"/>
      <c r="CG286" s="26"/>
      <c r="CH286" s="26"/>
      <c r="CI286" s="26"/>
      <c r="CJ286" s="26"/>
      <c r="CK286" s="26"/>
      <c r="CL286" s="26"/>
      <c r="CM286" s="26"/>
      <c r="CN286" s="26"/>
      <c r="CO286" s="26"/>
      <c r="CP286" s="26"/>
      <c r="CQ286" s="26"/>
      <c r="CR286" s="26"/>
      <c r="CS286" s="26"/>
      <c r="CT286" s="26"/>
      <c r="CU286" s="26"/>
      <c r="CV286" s="26"/>
      <c r="CW286" s="26"/>
      <c r="CX286" s="26"/>
      <c r="CY286" s="26"/>
      <c r="CZ286" s="26"/>
      <c r="DA286" s="26"/>
      <c r="DB286" s="26"/>
      <c r="DC286" s="26"/>
      <c r="DD286" s="26"/>
      <c r="DE286" s="26"/>
      <c r="DF286" s="52"/>
      <c r="DG286" s="223">
        <f t="shared" si="75"/>
        <v>0</v>
      </c>
      <c r="DH286" s="43">
        <f t="shared" si="76"/>
        <v>0</v>
      </c>
      <c r="DI286" s="43">
        <f t="shared" si="77"/>
        <v>0</v>
      </c>
      <c r="DJ286" s="128">
        <f t="shared" si="78"/>
        <v>0</v>
      </c>
      <c r="DK286" s="273" t="e">
        <f t="shared" si="79"/>
        <v>#DIV/0!</v>
      </c>
      <c r="DL286" s="130">
        <f t="shared" si="80"/>
        <v>0</v>
      </c>
      <c r="DM286" s="135">
        <f t="shared" si="81"/>
        <v>0</v>
      </c>
      <c r="DN286" s="130">
        <v>0</v>
      </c>
      <c r="DO286" s="43">
        <v>0</v>
      </c>
      <c r="DP286" s="43">
        <v>0</v>
      </c>
      <c r="DQ286" s="43">
        <v>0</v>
      </c>
      <c r="DR286" s="43">
        <v>0</v>
      </c>
      <c r="DS286" s="43">
        <v>0</v>
      </c>
      <c r="DT286" s="43">
        <v>0</v>
      </c>
      <c r="DU286" s="43">
        <v>0</v>
      </c>
      <c r="DV286" s="43">
        <v>0</v>
      </c>
      <c r="DW286" s="43">
        <v>0</v>
      </c>
      <c r="DX286" s="43">
        <v>0</v>
      </c>
      <c r="DY286" s="43">
        <v>0</v>
      </c>
      <c r="DZ286" s="58">
        <f t="shared" ref="DZ286:DZ349" si="82">SUM(DN286:DY286)</f>
        <v>0</v>
      </c>
      <c r="EA286" s="45" t="str">
        <f t="shared" si="73"/>
        <v>CORRECTO</v>
      </c>
      <c r="EB286" s="45"/>
      <c r="EC286" s="47"/>
    </row>
    <row r="287" spans="1:133" ht="19.5" hidden="1" customHeight="1" x14ac:dyDescent="0.25">
      <c r="A287" s="24">
        <v>280</v>
      </c>
      <c r="B287" s="24">
        <v>2026</v>
      </c>
      <c r="C287" s="34" t="s">
        <v>62</v>
      </c>
      <c r="D287" s="28"/>
      <c r="E287" s="115"/>
      <c r="F287" s="52"/>
      <c r="G287" s="28"/>
      <c r="H287" s="28"/>
      <c r="I287" s="28"/>
      <c r="J287" s="29"/>
      <c r="K287" s="30"/>
      <c r="L287" s="31"/>
      <c r="M287" s="32"/>
      <c r="N287" s="55"/>
      <c r="O287" s="54"/>
      <c r="P287" s="54"/>
      <c r="Q287" s="54"/>
      <c r="R287" s="54"/>
      <c r="S287" s="32"/>
      <c r="T287" s="56"/>
      <c r="U287" s="32"/>
      <c r="V287" s="35"/>
      <c r="W287" s="51"/>
      <c r="X287" s="32"/>
      <c r="Y287" s="32"/>
      <c r="Z287" s="37" t="str">
        <f>+IFERROR(VLOOKUP(AA287,LISTAS!$C$2:$D$13,2,0)," ")</f>
        <v xml:space="preserve"> </v>
      </c>
      <c r="AA287" s="38" t="str">
        <f t="shared" si="74"/>
        <v/>
      </c>
      <c r="AB287" s="48"/>
      <c r="AC287" s="40" t="str">
        <f>+IFERROR(VLOOKUP(AB287,LISTAS!$A$9:$B$217,2,0)," ")</f>
        <v xml:space="preserve"> </v>
      </c>
      <c r="AD287" s="26"/>
      <c r="AE287" s="26"/>
      <c r="AF287" s="106"/>
      <c r="AG287" s="26"/>
      <c r="AH287" s="78"/>
      <c r="AI287" s="26"/>
      <c r="AJ287" s="26"/>
      <c r="AK287" s="26"/>
      <c r="AL287" s="26"/>
      <c r="AM287" s="218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26"/>
      <c r="CG287" s="26"/>
      <c r="CH287" s="26"/>
      <c r="CI287" s="26"/>
      <c r="CJ287" s="26"/>
      <c r="CK287" s="26"/>
      <c r="CL287" s="26"/>
      <c r="CM287" s="26"/>
      <c r="CN287" s="26"/>
      <c r="CO287" s="26"/>
      <c r="CP287" s="26"/>
      <c r="CQ287" s="26"/>
      <c r="CR287" s="26"/>
      <c r="CS287" s="26"/>
      <c r="CT287" s="26"/>
      <c r="CU287" s="26"/>
      <c r="CV287" s="26"/>
      <c r="CW287" s="26"/>
      <c r="CX287" s="26"/>
      <c r="CY287" s="26"/>
      <c r="CZ287" s="26"/>
      <c r="DA287" s="26"/>
      <c r="DB287" s="26"/>
      <c r="DC287" s="26"/>
      <c r="DD287" s="26"/>
      <c r="DE287" s="26"/>
      <c r="DF287" s="52"/>
      <c r="DG287" s="223">
        <f t="shared" si="75"/>
        <v>0</v>
      </c>
      <c r="DH287" s="43">
        <f t="shared" si="76"/>
        <v>0</v>
      </c>
      <c r="DI287" s="43">
        <f t="shared" si="77"/>
        <v>0</v>
      </c>
      <c r="DJ287" s="128">
        <f t="shared" si="78"/>
        <v>0</v>
      </c>
      <c r="DK287" s="273" t="e">
        <f t="shared" si="79"/>
        <v>#DIV/0!</v>
      </c>
      <c r="DL287" s="130">
        <f t="shared" si="80"/>
        <v>0</v>
      </c>
      <c r="DM287" s="135">
        <f t="shared" si="81"/>
        <v>0</v>
      </c>
      <c r="DN287" s="130">
        <v>0</v>
      </c>
      <c r="DO287" s="43">
        <v>0</v>
      </c>
      <c r="DP287" s="43">
        <v>0</v>
      </c>
      <c r="DQ287" s="43">
        <v>0</v>
      </c>
      <c r="DR287" s="43">
        <v>0</v>
      </c>
      <c r="DS287" s="43">
        <v>0</v>
      </c>
      <c r="DT287" s="43">
        <v>0</v>
      </c>
      <c r="DU287" s="43">
        <v>0</v>
      </c>
      <c r="DV287" s="43">
        <v>0</v>
      </c>
      <c r="DW287" s="43">
        <v>0</v>
      </c>
      <c r="DX287" s="43">
        <v>0</v>
      </c>
      <c r="DY287" s="43">
        <v>0</v>
      </c>
      <c r="DZ287" s="58">
        <f t="shared" si="82"/>
        <v>0</v>
      </c>
      <c r="EA287" s="45" t="str">
        <f t="shared" si="73"/>
        <v>CORRECTO</v>
      </c>
      <c r="EB287" s="45"/>
      <c r="EC287" s="47"/>
    </row>
    <row r="288" spans="1:133" ht="19.5" hidden="1" customHeight="1" x14ac:dyDescent="0.25">
      <c r="A288" s="48">
        <v>281</v>
      </c>
      <c r="B288" s="24">
        <v>2026</v>
      </c>
      <c r="C288" s="34" t="s">
        <v>62</v>
      </c>
      <c r="D288" s="28"/>
      <c r="E288" s="25"/>
      <c r="F288" s="27"/>
      <c r="G288" s="28"/>
      <c r="H288" s="28"/>
      <c r="I288" s="29"/>
      <c r="J288" s="29"/>
      <c r="K288" s="35"/>
      <c r="L288" s="48"/>
      <c r="M288" s="32"/>
      <c r="N288" s="55"/>
      <c r="O288" s="32"/>
      <c r="P288" s="32"/>
      <c r="Q288" s="32"/>
      <c r="R288" s="32"/>
      <c r="S288" s="32"/>
      <c r="T288" s="117"/>
      <c r="U288" s="32"/>
      <c r="V288" s="35"/>
      <c r="W288" s="51"/>
      <c r="X288" s="32"/>
      <c r="Y288" s="32"/>
      <c r="Z288" s="37" t="str">
        <f>+IFERROR(VLOOKUP(AA288,LISTAS!$C$2:$D$13,2,0)," ")</f>
        <v xml:space="preserve"> </v>
      </c>
      <c r="AA288" s="38" t="str">
        <f t="shared" si="74"/>
        <v/>
      </c>
      <c r="AB288" s="48"/>
      <c r="AC288" s="40" t="str">
        <f>+IFERROR(VLOOKUP(AB288,LISTAS!$A$9:$B$217,2,0)," ")</f>
        <v xml:space="preserve"> </v>
      </c>
      <c r="AD288" s="26"/>
      <c r="AE288" s="26"/>
      <c r="AF288" s="106"/>
      <c r="AG288" s="26"/>
      <c r="AH288" s="78"/>
      <c r="AI288" s="26"/>
      <c r="AJ288" s="26"/>
      <c r="AK288" s="26"/>
      <c r="AL288" s="26"/>
      <c r="AM288" s="218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26"/>
      <c r="CG288" s="26"/>
      <c r="CH288" s="26"/>
      <c r="CI288" s="26"/>
      <c r="CJ288" s="26"/>
      <c r="CK288" s="26"/>
      <c r="CL288" s="26"/>
      <c r="CM288" s="26"/>
      <c r="CN288" s="26"/>
      <c r="CO288" s="26"/>
      <c r="CP288" s="26"/>
      <c r="CQ288" s="26"/>
      <c r="CR288" s="26"/>
      <c r="CS288" s="26"/>
      <c r="CT288" s="26"/>
      <c r="CU288" s="26"/>
      <c r="CV288" s="26"/>
      <c r="CW288" s="26"/>
      <c r="CX288" s="26"/>
      <c r="CY288" s="26"/>
      <c r="CZ288" s="26"/>
      <c r="DA288" s="26"/>
      <c r="DB288" s="26"/>
      <c r="DC288" s="26"/>
      <c r="DD288" s="26"/>
      <c r="DE288" s="26"/>
      <c r="DF288" s="52"/>
      <c r="DG288" s="223">
        <f t="shared" si="75"/>
        <v>0</v>
      </c>
      <c r="DH288" s="43">
        <f t="shared" si="76"/>
        <v>0</v>
      </c>
      <c r="DI288" s="43">
        <f t="shared" si="77"/>
        <v>0</v>
      </c>
      <c r="DJ288" s="128">
        <f t="shared" si="78"/>
        <v>0</v>
      </c>
      <c r="DK288" s="273" t="e">
        <f t="shared" si="79"/>
        <v>#DIV/0!</v>
      </c>
      <c r="DL288" s="130">
        <f t="shared" si="80"/>
        <v>0</v>
      </c>
      <c r="DM288" s="135">
        <f t="shared" si="81"/>
        <v>0</v>
      </c>
      <c r="DN288" s="130">
        <v>0</v>
      </c>
      <c r="DO288" s="43">
        <v>0</v>
      </c>
      <c r="DP288" s="43">
        <v>0</v>
      </c>
      <c r="DQ288" s="43">
        <v>0</v>
      </c>
      <c r="DR288" s="43">
        <v>0</v>
      </c>
      <c r="DS288" s="43">
        <v>0</v>
      </c>
      <c r="DT288" s="43">
        <v>0</v>
      </c>
      <c r="DU288" s="43">
        <v>0</v>
      </c>
      <c r="DV288" s="43">
        <v>0</v>
      </c>
      <c r="DW288" s="43">
        <v>0</v>
      </c>
      <c r="DX288" s="43">
        <v>0</v>
      </c>
      <c r="DY288" s="43">
        <v>0</v>
      </c>
      <c r="DZ288" s="58">
        <f t="shared" si="82"/>
        <v>0</v>
      </c>
      <c r="EA288" s="45" t="str">
        <f t="shared" si="73"/>
        <v>CORRECTO</v>
      </c>
      <c r="EB288" s="45"/>
      <c r="EC288" s="47"/>
    </row>
    <row r="289" spans="1:133" ht="19.5" hidden="1" customHeight="1" x14ac:dyDescent="0.25">
      <c r="A289" s="48">
        <v>282</v>
      </c>
      <c r="B289" s="24">
        <v>2026</v>
      </c>
      <c r="C289" s="34" t="s">
        <v>62</v>
      </c>
      <c r="D289" s="28"/>
      <c r="E289" s="25"/>
      <c r="F289" s="27"/>
      <c r="G289" s="28"/>
      <c r="H289" s="28"/>
      <c r="I289" s="29"/>
      <c r="J289" s="29"/>
      <c r="K289" s="35"/>
      <c r="L289" s="48"/>
      <c r="M289" s="32"/>
      <c r="N289" s="55"/>
      <c r="O289" s="32"/>
      <c r="P289" s="32"/>
      <c r="Q289" s="32"/>
      <c r="R289" s="32"/>
      <c r="S289" s="32"/>
      <c r="T289" s="117"/>
      <c r="U289" s="32"/>
      <c r="V289" s="35"/>
      <c r="W289" s="51"/>
      <c r="X289" s="32"/>
      <c r="Y289" s="32"/>
      <c r="Z289" s="37" t="str">
        <f>+IFERROR(VLOOKUP(AA289,LISTAS!$C$2:$D$13,2,0)," ")</f>
        <v xml:space="preserve"> </v>
      </c>
      <c r="AA289" s="38" t="str">
        <f t="shared" si="74"/>
        <v/>
      </c>
      <c r="AB289" s="48"/>
      <c r="AC289" s="40" t="str">
        <f>+IFERROR(VLOOKUP(AB289,LISTAS!$A$9:$B$217,2,0)," ")</f>
        <v xml:space="preserve"> </v>
      </c>
      <c r="AD289" s="26"/>
      <c r="AE289" s="26"/>
      <c r="AF289" s="106"/>
      <c r="AG289" s="26"/>
      <c r="AH289" s="78"/>
      <c r="AI289" s="26"/>
      <c r="AJ289" s="26"/>
      <c r="AK289" s="26"/>
      <c r="AL289" s="26"/>
      <c r="AM289" s="218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26"/>
      <c r="CG289" s="26"/>
      <c r="CH289" s="26"/>
      <c r="CI289" s="26"/>
      <c r="CJ289" s="26"/>
      <c r="CK289" s="26"/>
      <c r="CL289" s="26"/>
      <c r="CM289" s="26"/>
      <c r="CN289" s="26"/>
      <c r="CO289" s="26"/>
      <c r="CP289" s="26"/>
      <c r="CQ289" s="26"/>
      <c r="CR289" s="26"/>
      <c r="CS289" s="26"/>
      <c r="CT289" s="26"/>
      <c r="CU289" s="26"/>
      <c r="CV289" s="26"/>
      <c r="CW289" s="26"/>
      <c r="CX289" s="26"/>
      <c r="CY289" s="26"/>
      <c r="CZ289" s="26"/>
      <c r="DA289" s="26"/>
      <c r="DB289" s="26"/>
      <c r="DC289" s="26"/>
      <c r="DD289" s="26"/>
      <c r="DE289" s="26"/>
      <c r="DF289" s="52"/>
      <c r="DG289" s="223">
        <f t="shared" si="75"/>
        <v>0</v>
      </c>
      <c r="DH289" s="43">
        <f t="shared" si="76"/>
        <v>0</v>
      </c>
      <c r="DI289" s="43">
        <f t="shared" si="77"/>
        <v>0</v>
      </c>
      <c r="DJ289" s="128">
        <f t="shared" si="78"/>
        <v>0</v>
      </c>
      <c r="DK289" s="273" t="e">
        <f t="shared" si="79"/>
        <v>#DIV/0!</v>
      </c>
      <c r="DL289" s="130">
        <f t="shared" si="80"/>
        <v>0</v>
      </c>
      <c r="DM289" s="135">
        <f t="shared" si="81"/>
        <v>0</v>
      </c>
      <c r="DN289" s="130">
        <v>0</v>
      </c>
      <c r="DO289" s="43">
        <v>0</v>
      </c>
      <c r="DP289" s="43">
        <v>0</v>
      </c>
      <c r="DQ289" s="43">
        <v>0</v>
      </c>
      <c r="DR289" s="43">
        <v>0</v>
      </c>
      <c r="DS289" s="43">
        <v>0</v>
      </c>
      <c r="DT289" s="43">
        <v>0</v>
      </c>
      <c r="DU289" s="43">
        <v>0</v>
      </c>
      <c r="DV289" s="43">
        <v>0</v>
      </c>
      <c r="DW289" s="43">
        <v>0</v>
      </c>
      <c r="DX289" s="43">
        <v>0</v>
      </c>
      <c r="DY289" s="43">
        <v>0</v>
      </c>
      <c r="DZ289" s="58">
        <f t="shared" si="82"/>
        <v>0</v>
      </c>
      <c r="EA289" s="45" t="str">
        <f t="shared" si="73"/>
        <v>CORRECTO</v>
      </c>
      <c r="EB289" s="45"/>
      <c r="EC289" s="47"/>
    </row>
    <row r="290" spans="1:133" ht="19.5" hidden="1" customHeight="1" x14ac:dyDescent="0.25">
      <c r="A290" s="24">
        <v>283</v>
      </c>
      <c r="B290" s="24">
        <v>2026</v>
      </c>
      <c r="C290" s="34" t="s">
        <v>62</v>
      </c>
      <c r="D290" s="28"/>
      <c r="E290" s="25"/>
      <c r="F290" s="27"/>
      <c r="G290" s="28"/>
      <c r="H290" s="28"/>
      <c r="I290" s="29"/>
      <c r="J290" s="29"/>
      <c r="K290" s="35"/>
      <c r="L290" s="48"/>
      <c r="M290" s="32"/>
      <c r="N290" s="55"/>
      <c r="O290" s="32"/>
      <c r="P290" s="32"/>
      <c r="Q290" s="32"/>
      <c r="R290" s="32"/>
      <c r="S290" s="32"/>
      <c r="T290" s="117"/>
      <c r="U290" s="32"/>
      <c r="V290" s="35"/>
      <c r="W290" s="51"/>
      <c r="X290" s="32"/>
      <c r="Y290" s="32"/>
      <c r="Z290" s="37" t="str">
        <f>+IFERROR(VLOOKUP(AA290,LISTAS!$C$2:$D$13,2,0)," ")</f>
        <v xml:space="preserve"> </v>
      </c>
      <c r="AA290" s="38" t="str">
        <f t="shared" si="74"/>
        <v/>
      </c>
      <c r="AB290" s="48"/>
      <c r="AC290" s="40" t="str">
        <f>+IFERROR(VLOOKUP(AB290,LISTAS!$A$9:$B$217,2,0)," ")</f>
        <v xml:space="preserve"> </v>
      </c>
      <c r="AD290" s="26"/>
      <c r="AE290" s="26"/>
      <c r="AF290" s="106"/>
      <c r="AG290" s="26"/>
      <c r="AH290" s="78"/>
      <c r="AI290" s="26"/>
      <c r="AJ290" s="26"/>
      <c r="AK290" s="26"/>
      <c r="AL290" s="26"/>
      <c r="AM290" s="218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26"/>
      <c r="CG290" s="26"/>
      <c r="CH290" s="26"/>
      <c r="CI290" s="26"/>
      <c r="CJ290" s="26"/>
      <c r="CK290" s="26"/>
      <c r="CL290" s="26"/>
      <c r="CM290" s="26"/>
      <c r="CN290" s="26"/>
      <c r="CO290" s="26"/>
      <c r="CP290" s="26"/>
      <c r="CQ290" s="26"/>
      <c r="CR290" s="26"/>
      <c r="CS290" s="26"/>
      <c r="CT290" s="26"/>
      <c r="CU290" s="26"/>
      <c r="CV290" s="26"/>
      <c r="CW290" s="26"/>
      <c r="CX290" s="26"/>
      <c r="CY290" s="26"/>
      <c r="CZ290" s="26"/>
      <c r="DA290" s="26"/>
      <c r="DB290" s="26"/>
      <c r="DC290" s="26"/>
      <c r="DD290" s="26"/>
      <c r="DE290" s="26"/>
      <c r="DF290" s="52"/>
      <c r="DG290" s="223">
        <f t="shared" si="75"/>
        <v>0</v>
      </c>
      <c r="DH290" s="43">
        <f t="shared" si="76"/>
        <v>0</v>
      </c>
      <c r="DI290" s="43">
        <f t="shared" si="77"/>
        <v>0</v>
      </c>
      <c r="DJ290" s="128">
        <f t="shared" si="78"/>
        <v>0</v>
      </c>
      <c r="DK290" s="273" t="e">
        <f t="shared" si="79"/>
        <v>#DIV/0!</v>
      </c>
      <c r="DL290" s="130">
        <f t="shared" si="80"/>
        <v>0</v>
      </c>
      <c r="DM290" s="135">
        <f t="shared" si="81"/>
        <v>0</v>
      </c>
      <c r="DN290" s="130">
        <v>0</v>
      </c>
      <c r="DO290" s="43">
        <v>0</v>
      </c>
      <c r="DP290" s="43">
        <v>0</v>
      </c>
      <c r="DQ290" s="43">
        <v>0</v>
      </c>
      <c r="DR290" s="43">
        <v>0</v>
      </c>
      <c r="DS290" s="43">
        <v>0</v>
      </c>
      <c r="DT290" s="43">
        <v>0</v>
      </c>
      <c r="DU290" s="43">
        <v>0</v>
      </c>
      <c r="DV290" s="43">
        <v>0</v>
      </c>
      <c r="DW290" s="43">
        <v>0</v>
      </c>
      <c r="DX290" s="43">
        <v>0</v>
      </c>
      <c r="DY290" s="43">
        <v>0</v>
      </c>
      <c r="DZ290" s="58">
        <f t="shared" si="82"/>
        <v>0</v>
      </c>
      <c r="EA290" s="45" t="str">
        <f t="shared" si="73"/>
        <v>CORRECTO</v>
      </c>
      <c r="EB290" s="45"/>
      <c r="EC290" s="47"/>
    </row>
    <row r="291" spans="1:133" ht="19.5" hidden="1" customHeight="1" x14ac:dyDescent="0.25">
      <c r="A291" s="48">
        <v>284</v>
      </c>
      <c r="B291" s="24">
        <v>2026</v>
      </c>
      <c r="C291" s="34" t="s">
        <v>62</v>
      </c>
      <c r="D291" s="28"/>
      <c r="E291" s="115"/>
      <c r="F291" s="27"/>
      <c r="G291" s="28"/>
      <c r="H291" s="28"/>
      <c r="I291" s="29"/>
      <c r="J291" s="29"/>
      <c r="K291" s="35"/>
      <c r="L291" s="48"/>
      <c r="M291" s="32"/>
      <c r="N291" s="33"/>
      <c r="O291" s="32"/>
      <c r="P291" s="32"/>
      <c r="Q291" s="32"/>
      <c r="R291" s="32"/>
      <c r="S291" s="32"/>
      <c r="T291" s="117"/>
      <c r="U291" s="32"/>
      <c r="V291" s="35"/>
      <c r="W291" s="51"/>
      <c r="X291" s="32"/>
      <c r="Y291" s="32"/>
      <c r="Z291" s="37" t="str">
        <f>+IFERROR(VLOOKUP(AA291,LISTAS!$C$2:$D$13,2,0)," ")</f>
        <v xml:space="preserve"> </v>
      </c>
      <c r="AA291" s="38" t="str">
        <f t="shared" si="74"/>
        <v/>
      </c>
      <c r="AB291" s="48"/>
      <c r="AC291" s="40" t="str">
        <f>+IFERROR(VLOOKUP(AB291,LISTAS!$A$9:$B$217,2,0)," ")</f>
        <v xml:space="preserve"> </v>
      </c>
      <c r="AD291" s="26"/>
      <c r="AE291" s="26"/>
      <c r="AF291" s="106"/>
      <c r="AG291" s="26"/>
      <c r="AH291" s="78"/>
      <c r="AI291" s="26"/>
      <c r="AJ291" s="26"/>
      <c r="AK291" s="26"/>
      <c r="AL291" s="26"/>
      <c r="AM291" s="218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26"/>
      <c r="CG291" s="26"/>
      <c r="CH291" s="26"/>
      <c r="CI291" s="26"/>
      <c r="CJ291" s="26"/>
      <c r="CK291" s="26"/>
      <c r="CL291" s="26"/>
      <c r="CM291" s="26"/>
      <c r="CN291" s="26"/>
      <c r="CO291" s="26"/>
      <c r="CP291" s="26"/>
      <c r="CQ291" s="26"/>
      <c r="CR291" s="26"/>
      <c r="CS291" s="26"/>
      <c r="CT291" s="26"/>
      <c r="CU291" s="26"/>
      <c r="CV291" s="26"/>
      <c r="CW291" s="26"/>
      <c r="CX291" s="26"/>
      <c r="CY291" s="26"/>
      <c r="CZ291" s="26"/>
      <c r="DA291" s="26"/>
      <c r="DB291" s="26"/>
      <c r="DC291" s="26"/>
      <c r="DD291" s="26"/>
      <c r="DE291" s="26"/>
      <c r="DF291" s="52"/>
      <c r="DG291" s="223">
        <f t="shared" si="75"/>
        <v>0</v>
      </c>
      <c r="DH291" s="43">
        <f t="shared" si="76"/>
        <v>0</v>
      </c>
      <c r="DI291" s="43">
        <f t="shared" si="77"/>
        <v>0</v>
      </c>
      <c r="DJ291" s="128">
        <f t="shared" si="78"/>
        <v>0</v>
      </c>
      <c r="DK291" s="273" t="e">
        <f t="shared" si="79"/>
        <v>#DIV/0!</v>
      </c>
      <c r="DL291" s="130">
        <f t="shared" si="80"/>
        <v>0</v>
      </c>
      <c r="DM291" s="135">
        <f t="shared" si="81"/>
        <v>0</v>
      </c>
      <c r="DN291" s="130">
        <v>0</v>
      </c>
      <c r="DO291" s="43">
        <v>0</v>
      </c>
      <c r="DP291" s="43">
        <v>0</v>
      </c>
      <c r="DQ291" s="43">
        <v>0</v>
      </c>
      <c r="DR291" s="43">
        <v>0</v>
      </c>
      <c r="DS291" s="43">
        <v>0</v>
      </c>
      <c r="DT291" s="43">
        <v>0</v>
      </c>
      <c r="DU291" s="43">
        <v>0</v>
      </c>
      <c r="DV291" s="43">
        <v>0</v>
      </c>
      <c r="DW291" s="43">
        <v>0</v>
      </c>
      <c r="DX291" s="43">
        <v>0</v>
      </c>
      <c r="DY291" s="43">
        <v>0</v>
      </c>
      <c r="DZ291" s="58">
        <f t="shared" si="82"/>
        <v>0</v>
      </c>
      <c r="EA291" s="45" t="str">
        <f t="shared" si="73"/>
        <v>CORRECTO</v>
      </c>
      <c r="EB291" s="45"/>
      <c r="EC291" s="47"/>
    </row>
    <row r="292" spans="1:133" ht="19.5" hidden="1" customHeight="1" x14ac:dyDescent="0.25">
      <c r="A292" s="48">
        <v>285</v>
      </c>
      <c r="B292" s="24">
        <v>2026</v>
      </c>
      <c r="C292" s="34" t="s">
        <v>62</v>
      </c>
      <c r="D292" s="26"/>
      <c r="E292" s="115"/>
      <c r="F292" s="26"/>
      <c r="G292" s="28"/>
      <c r="H292" s="28"/>
      <c r="I292" s="29"/>
      <c r="J292" s="29"/>
      <c r="K292" s="35"/>
      <c r="L292" s="48"/>
      <c r="M292" s="32"/>
      <c r="N292" s="33"/>
      <c r="O292" s="32"/>
      <c r="P292" s="32"/>
      <c r="Q292" s="32"/>
      <c r="R292" s="32"/>
      <c r="S292" s="32"/>
      <c r="T292" s="117"/>
      <c r="U292" s="32"/>
      <c r="V292" s="35"/>
      <c r="W292" s="51"/>
      <c r="X292" s="32"/>
      <c r="Y292" s="32"/>
      <c r="Z292" s="37" t="str">
        <f>+IFERROR(VLOOKUP(AA292,LISTAS!$C$2:$D$13,2,0)," ")</f>
        <v xml:space="preserve"> </v>
      </c>
      <c r="AA292" s="38" t="str">
        <f t="shared" si="74"/>
        <v/>
      </c>
      <c r="AB292" s="48"/>
      <c r="AC292" s="40" t="str">
        <f>+IFERROR(VLOOKUP(AB292,LISTAS!$A$9:$B$217,2,0)," ")</f>
        <v xml:space="preserve"> </v>
      </c>
      <c r="AD292" s="26"/>
      <c r="AE292" s="26"/>
      <c r="AF292" s="106"/>
      <c r="AG292" s="26"/>
      <c r="AH292" s="78"/>
      <c r="AI292" s="26"/>
      <c r="AJ292" s="26"/>
      <c r="AK292" s="26"/>
      <c r="AL292" s="26"/>
      <c r="AM292" s="218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26"/>
      <c r="CG292" s="26"/>
      <c r="CH292" s="26"/>
      <c r="CI292" s="26"/>
      <c r="CJ292" s="26"/>
      <c r="CK292" s="26"/>
      <c r="CL292" s="26"/>
      <c r="CM292" s="26"/>
      <c r="CN292" s="26"/>
      <c r="CO292" s="26"/>
      <c r="CP292" s="26"/>
      <c r="CQ292" s="26"/>
      <c r="CR292" s="26"/>
      <c r="CS292" s="26"/>
      <c r="CT292" s="26"/>
      <c r="CU292" s="26"/>
      <c r="CV292" s="26"/>
      <c r="CW292" s="26"/>
      <c r="CX292" s="26"/>
      <c r="CY292" s="26"/>
      <c r="CZ292" s="26"/>
      <c r="DA292" s="26"/>
      <c r="DB292" s="26"/>
      <c r="DC292" s="26"/>
      <c r="DD292" s="26"/>
      <c r="DE292" s="26"/>
      <c r="DF292" s="52"/>
      <c r="DG292" s="223">
        <f t="shared" si="75"/>
        <v>0</v>
      </c>
      <c r="DH292" s="43">
        <f t="shared" si="76"/>
        <v>0</v>
      </c>
      <c r="DI292" s="43">
        <f t="shared" si="77"/>
        <v>0</v>
      </c>
      <c r="DJ292" s="128">
        <f t="shared" si="78"/>
        <v>0</v>
      </c>
      <c r="DK292" s="273" t="e">
        <f t="shared" si="79"/>
        <v>#DIV/0!</v>
      </c>
      <c r="DL292" s="130">
        <f t="shared" si="80"/>
        <v>0</v>
      </c>
      <c r="DM292" s="135">
        <f t="shared" si="81"/>
        <v>0</v>
      </c>
      <c r="DN292" s="130">
        <v>0</v>
      </c>
      <c r="DO292" s="43">
        <v>0</v>
      </c>
      <c r="DP292" s="43">
        <v>0</v>
      </c>
      <c r="DQ292" s="43">
        <v>0</v>
      </c>
      <c r="DR292" s="43">
        <v>0</v>
      </c>
      <c r="DS292" s="43">
        <v>0</v>
      </c>
      <c r="DT292" s="43">
        <v>0</v>
      </c>
      <c r="DU292" s="43">
        <v>0</v>
      </c>
      <c r="DV292" s="43">
        <v>0</v>
      </c>
      <c r="DW292" s="43">
        <v>0</v>
      </c>
      <c r="DX292" s="43">
        <v>0</v>
      </c>
      <c r="DY292" s="43">
        <v>0</v>
      </c>
      <c r="DZ292" s="58">
        <f t="shared" si="82"/>
        <v>0</v>
      </c>
      <c r="EA292" s="45" t="str">
        <f t="shared" si="73"/>
        <v>CORRECTO</v>
      </c>
      <c r="EB292" s="45"/>
      <c r="EC292" s="47"/>
    </row>
    <row r="293" spans="1:133" ht="19.5" hidden="1" customHeight="1" x14ac:dyDescent="0.25">
      <c r="A293" s="24">
        <v>286</v>
      </c>
      <c r="B293" s="24">
        <v>2026</v>
      </c>
      <c r="C293" s="34" t="s">
        <v>62</v>
      </c>
      <c r="D293" s="28"/>
      <c r="E293" s="115"/>
      <c r="F293" s="26"/>
      <c r="G293" s="28"/>
      <c r="H293" s="28"/>
      <c r="I293" s="29"/>
      <c r="J293" s="29"/>
      <c r="K293" s="35"/>
      <c r="L293" s="48"/>
      <c r="M293" s="32"/>
      <c r="N293" s="33"/>
      <c r="O293" s="32"/>
      <c r="P293" s="32"/>
      <c r="Q293" s="32"/>
      <c r="R293" s="32"/>
      <c r="S293" s="32"/>
      <c r="T293" s="117"/>
      <c r="U293" s="32"/>
      <c r="V293" s="35"/>
      <c r="W293" s="51"/>
      <c r="X293" s="32"/>
      <c r="Y293" s="32"/>
      <c r="Z293" s="37" t="str">
        <f>+IFERROR(VLOOKUP(AA293,LISTAS!$C$2:$D$13,2,0)," ")</f>
        <v xml:space="preserve"> </v>
      </c>
      <c r="AA293" s="38" t="str">
        <f t="shared" si="74"/>
        <v/>
      </c>
      <c r="AB293" s="48"/>
      <c r="AC293" s="40" t="str">
        <f>+IFERROR(VLOOKUP(AB293,LISTAS!$A$9:$B$217,2,0)," ")</f>
        <v xml:space="preserve"> </v>
      </c>
      <c r="AD293" s="26"/>
      <c r="AE293" s="26"/>
      <c r="AF293" s="106"/>
      <c r="AG293" s="26"/>
      <c r="AH293" s="78"/>
      <c r="AI293" s="26"/>
      <c r="AJ293" s="26"/>
      <c r="AK293" s="26"/>
      <c r="AL293" s="26"/>
      <c r="AM293" s="218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26"/>
      <c r="CG293" s="26"/>
      <c r="CH293" s="26"/>
      <c r="CI293" s="26"/>
      <c r="CJ293" s="26"/>
      <c r="CK293" s="26"/>
      <c r="CL293" s="26"/>
      <c r="CM293" s="26"/>
      <c r="CN293" s="26"/>
      <c r="CO293" s="26"/>
      <c r="CP293" s="26"/>
      <c r="CQ293" s="26"/>
      <c r="CR293" s="26"/>
      <c r="CS293" s="26"/>
      <c r="CT293" s="26"/>
      <c r="CU293" s="26"/>
      <c r="CV293" s="26"/>
      <c r="CW293" s="26"/>
      <c r="CX293" s="26"/>
      <c r="CY293" s="26"/>
      <c r="CZ293" s="26"/>
      <c r="DA293" s="26"/>
      <c r="DB293" s="26"/>
      <c r="DC293" s="26"/>
      <c r="DD293" s="26"/>
      <c r="DE293" s="26"/>
      <c r="DF293" s="52"/>
      <c r="DG293" s="223">
        <f t="shared" si="75"/>
        <v>0</v>
      </c>
      <c r="DH293" s="43">
        <f t="shared" si="76"/>
        <v>0</v>
      </c>
      <c r="DI293" s="43">
        <f t="shared" si="77"/>
        <v>0</v>
      </c>
      <c r="DJ293" s="128">
        <f t="shared" si="78"/>
        <v>0</v>
      </c>
      <c r="DK293" s="273" t="e">
        <f t="shared" si="79"/>
        <v>#DIV/0!</v>
      </c>
      <c r="DL293" s="130">
        <f t="shared" si="80"/>
        <v>0</v>
      </c>
      <c r="DM293" s="135">
        <f t="shared" si="81"/>
        <v>0</v>
      </c>
      <c r="DN293" s="130">
        <v>0</v>
      </c>
      <c r="DO293" s="43">
        <v>0</v>
      </c>
      <c r="DP293" s="43">
        <v>0</v>
      </c>
      <c r="DQ293" s="43">
        <v>0</v>
      </c>
      <c r="DR293" s="43">
        <v>0</v>
      </c>
      <c r="DS293" s="43">
        <v>0</v>
      </c>
      <c r="DT293" s="43">
        <v>0</v>
      </c>
      <c r="DU293" s="43">
        <v>0</v>
      </c>
      <c r="DV293" s="43">
        <v>0</v>
      </c>
      <c r="DW293" s="43">
        <v>0</v>
      </c>
      <c r="DX293" s="43">
        <v>0</v>
      </c>
      <c r="DY293" s="43">
        <v>0</v>
      </c>
      <c r="DZ293" s="58">
        <f t="shared" si="82"/>
        <v>0</v>
      </c>
      <c r="EA293" s="45" t="str">
        <f t="shared" si="73"/>
        <v>CORRECTO</v>
      </c>
      <c r="EB293" s="45"/>
      <c r="EC293" s="47"/>
    </row>
    <row r="294" spans="1:133" ht="19.5" hidden="1" customHeight="1" x14ac:dyDescent="0.25">
      <c r="A294" s="48">
        <v>287</v>
      </c>
      <c r="B294" s="24">
        <v>2026</v>
      </c>
      <c r="C294" s="34" t="s">
        <v>62</v>
      </c>
      <c r="D294" s="26"/>
      <c r="E294" s="26"/>
      <c r="F294" s="26"/>
      <c r="G294" s="28"/>
      <c r="H294" s="28"/>
      <c r="I294" s="29"/>
      <c r="J294" s="29"/>
      <c r="K294" s="35"/>
      <c r="L294" s="48"/>
      <c r="M294" s="32"/>
      <c r="N294" s="33"/>
      <c r="O294" s="32"/>
      <c r="P294" s="32"/>
      <c r="Q294" s="32"/>
      <c r="R294" s="32"/>
      <c r="S294" s="32"/>
      <c r="T294" s="117"/>
      <c r="U294" s="32"/>
      <c r="V294" s="35"/>
      <c r="W294" s="51"/>
      <c r="X294" s="32"/>
      <c r="Y294" s="32"/>
      <c r="Z294" s="37" t="str">
        <f>+IFERROR(VLOOKUP(AA294,LISTAS!$C$2:$D$13,2,0)," ")</f>
        <v xml:space="preserve"> </v>
      </c>
      <c r="AA294" s="38" t="str">
        <f t="shared" si="74"/>
        <v/>
      </c>
      <c r="AB294" s="48"/>
      <c r="AC294" s="40" t="str">
        <f>+IFERROR(VLOOKUP(AB294,LISTAS!$A$9:$B$217,2,0)," ")</f>
        <v xml:space="preserve"> </v>
      </c>
      <c r="AD294" s="26"/>
      <c r="AE294" s="26"/>
      <c r="AF294" s="106"/>
      <c r="AG294" s="26"/>
      <c r="AH294" s="78"/>
      <c r="AI294" s="26"/>
      <c r="AJ294" s="26"/>
      <c r="AK294" s="26"/>
      <c r="AL294" s="26"/>
      <c r="AM294" s="218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26"/>
      <c r="CG294" s="26"/>
      <c r="CH294" s="26"/>
      <c r="CI294" s="26"/>
      <c r="CJ294" s="26"/>
      <c r="CK294" s="26"/>
      <c r="CL294" s="26"/>
      <c r="CM294" s="26"/>
      <c r="CN294" s="26"/>
      <c r="CO294" s="26"/>
      <c r="CP294" s="26"/>
      <c r="CQ294" s="26"/>
      <c r="CR294" s="26"/>
      <c r="CS294" s="26"/>
      <c r="CT294" s="26"/>
      <c r="CU294" s="26"/>
      <c r="CV294" s="26"/>
      <c r="CW294" s="26"/>
      <c r="CX294" s="26"/>
      <c r="CY294" s="26"/>
      <c r="CZ294" s="26"/>
      <c r="DA294" s="26"/>
      <c r="DB294" s="26"/>
      <c r="DC294" s="26"/>
      <c r="DD294" s="26"/>
      <c r="DE294" s="26"/>
      <c r="DF294" s="52"/>
      <c r="DG294" s="223">
        <f t="shared" si="75"/>
        <v>0</v>
      </c>
      <c r="DH294" s="43">
        <f t="shared" si="76"/>
        <v>0</v>
      </c>
      <c r="DI294" s="43">
        <f t="shared" si="77"/>
        <v>0</v>
      </c>
      <c r="DJ294" s="128">
        <f t="shared" si="78"/>
        <v>0</v>
      </c>
      <c r="DK294" s="273" t="e">
        <f t="shared" si="79"/>
        <v>#DIV/0!</v>
      </c>
      <c r="DL294" s="130">
        <f t="shared" si="80"/>
        <v>0</v>
      </c>
      <c r="DM294" s="135">
        <f t="shared" si="81"/>
        <v>0</v>
      </c>
      <c r="DN294" s="130">
        <v>0</v>
      </c>
      <c r="DO294" s="43">
        <v>0</v>
      </c>
      <c r="DP294" s="43">
        <v>0</v>
      </c>
      <c r="DQ294" s="43">
        <v>0</v>
      </c>
      <c r="DR294" s="43">
        <v>0</v>
      </c>
      <c r="DS294" s="43">
        <v>0</v>
      </c>
      <c r="DT294" s="43">
        <v>0</v>
      </c>
      <c r="DU294" s="43">
        <v>0</v>
      </c>
      <c r="DV294" s="43">
        <v>0</v>
      </c>
      <c r="DW294" s="43">
        <v>0</v>
      </c>
      <c r="DX294" s="43">
        <v>0</v>
      </c>
      <c r="DY294" s="43">
        <v>0</v>
      </c>
      <c r="DZ294" s="58">
        <f t="shared" si="82"/>
        <v>0</v>
      </c>
      <c r="EA294" s="45" t="str">
        <f t="shared" si="73"/>
        <v>CORRECTO</v>
      </c>
      <c r="EB294" s="45"/>
      <c r="EC294" s="47"/>
    </row>
    <row r="295" spans="1:133" ht="19.5" hidden="1" customHeight="1" x14ac:dyDescent="0.25">
      <c r="A295" s="48">
        <v>288</v>
      </c>
      <c r="B295" s="24">
        <v>2026</v>
      </c>
      <c r="C295" s="34" t="s">
        <v>62</v>
      </c>
      <c r="D295" s="28"/>
      <c r="E295" s="25"/>
      <c r="F295" s="26"/>
      <c r="G295" s="28"/>
      <c r="H295" s="28"/>
      <c r="I295" s="29"/>
      <c r="J295" s="29"/>
      <c r="K295" s="35"/>
      <c r="L295" s="48"/>
      <c r="M295" s="32"/>
      <c r="N295" s="55"/>
      <c r="O295" s="32"/>
      <c r="P295" s="32"/>
      <c r="Q295" s="32"/>
      <c r="R295" s="32"/>
      <c r="S295" s="32"/>
      <c r="T295" s="117"/>
      <c r="U295" s="32"/>
      <c r="V295" s="35"/>
      <c r="W295" s="51"/>
      <c r="X295" s="32"/>
      <c r="Y295" s="32"/>
      <c r="Z295" s="37" t="str">
        <f>+IFERROR(VLOOKUP(AA295,LISTAS!$C$2:$D$13,2,0)," ")</f>
        <v xml:space="preserve"> </v>
      </c>
      <c r="AA295" s="38" t="str">
        <f t="shared" si="74"/>
        <v/>
      </c>
      <c r="AB295" s="48"/>
      <c r="AC295" s="40" t="str">
        <f>+IFERROR(VLOOKUP(AB295,LISTAS!$A$9:$B$217,2,0)," ")</f>
        <v xml:space="preserve"> </v>
      </c>
      <c r="AD295" s="26"/>
      <c r="AE295" s="26"/>
      <c r="AF295" s="106"/>
      <c r="AG295" s="26"/>
      <c r="AH295" s="78"/>
      <c r="AI295" s="26"/>
      <c r="AJ295" s="26"/>
      <c r="AK295" s="26"/>
      <c r="AL295" s="26"/>
      <c r="AM295" s="218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26"/>
      <c r="CG295" s="26"/>
      <c r="CH295" s="26"/>
      <c r="CI295" s="26"/>
      <c r="CJ295" s="26"/>
      <c r="CK295" s="26"/>
      <c r="CL295" s="26"/>
      <c r="CM295" s="26"/>
      <c r="CN295" s="26"/>
      <c r="CO295" s="26"/>
      <c r="CP295" s="26"/>
      <c r="CQ295" s="26"/>
      <c r="CR295" s="26"/>
      <c r="CS295" s="26"/>
      <c r="CT295" s="26"/>
      <c r="CU295" s="26"/>
      <c r="CV295" s="26"/>
      <c r="CW295" s="26"/>
      <c r="CX295" s="26"/>
      <c r="CY295" s="26"/>
      <c r="CZ295" s="26"/>
      <c r="DA295" s="26"/>
      <c r="DB295" s="26"/>
      <c r="DC295" s="26"/>
      <c r="DD295" s="26"/>
      <c r="DE295" s="26"/>
      <c r="DF295" s="52"/>
      <c r="DG295" s="223">
        <f t="shared" si="75"/>
        <v>0</v>
      </c>
      <c r="DH295" s="43">
        <f t="shared" si="76"/>
        <v>0</v>
      </c>
      <c r="DI295" s="43">
        <f t="shared" si="77"/>
        <v>0</v>
      </c>
      <c r="DJ295" s="128">
        <f t="shared" si="78"/>
        <v>0</v>
      </c>
      <c r="DK295" s="273" t="e">
        <f t="shared" si="79"/>
        <v>#DIV/0!</v>
      </c>
      <c r="DL295" s="130">
        <f t="shared" si="80"/>
        <v>0</v>
      </c>
      <c r="DM295" s="135">
        <f t="shared" si="81"/>
        <v>0</v>
      </c>
      <c r="DN295" s="130">
        <v>0</v>
      </c>
      <c r="DO295" s="43">
        <v>0</v>
      </c>
      <c r="DP295" s="43">
        <v>0</v>
      </c>
      <c r="DQ295" s="43">
        <v>0</v>
      </c>
      <c r="DR295" s="43">
        <v>0</v>
      </c>
      <c r="DS295" s="43">
        <v>0</v>
      </c>
      <c r="DT295" s="43">
        <v>0</v>
      </c>
      <c r="DU295" s="43">
        <v>0</v>
      </c>
      <c r="DV295" s="43">
        <v>0</v>
      </c>
      <c r="DW295" s="43">
        <v>0</v>
      </c>
      <c r="DX295" s="43">
        <v>0</v>
      </c>
      <c r="DY295" s="43">
        <v>0</v>
      </c>
      <c r="DZ295" s="58">
        <f t="shared" si="82"/>
        <v>0</v>
      </c>
      <c r="EA295" s="45" t="str">
        <f t="shared" si="73"/>
        <v>CORRECTO</v>
      </c>
      <c r="EB295" s="45"/>
      <c r="EC295" s="47"/>
    </row>
    <row r="296" spans="1:133" ht="19.5" hidden="1" customHeight="1" x14ac:dyDescent="0.25">
      <c r="A296" s="24">
        <v>289</v>
      </c>
      <c r="B296" s="24">
        <v>2026</v>
      </c>
      <c r="C296" s="34" t="s">
        <v>62</v>
      </c>
      <c r="D296" s="28"/>
      <c r="E296" s="115"/>
      <c r="F296" s="26"/>
      <c r="G296" s="28"/>
      <c r="H296" s="50"/>
      <c r="I296" s="28"/>
      <c r="J296" s="28"/>
      <c r="K296" s="35"/>
      <c r="L296" s="48"/>
      <c r="M296" s="32"/>
      <c r="N296" s="33"/>
      <c r="O296" s="32"/>
      <c r="P296" s="54"/>
      <c r="Q296" s="54"/>
      <c r="R296" s="54"/>
      <c r="S296" s="32"/>
      <c r="T296" s="34"/>
      <c r="U296" s="32"/>
      <c r="V296" s="35"/>
      <c r="W296" s="51"/>
      <c r="X296" s="32"/>
      <c r="Y296" s="32"/>
      <c r="Z296" s="37" t="str">
        <f>+IFERROR(VLOOKUP(AA296,LISTAS!$C$2:$D$13,2,0)," ")</f>
        <v xml:space="preserve"> </v>
      </c>
      <c r="AA296" s="38" t="str">
        <f t="shared" si="74"/>
        <v/>
      </c>
      <c r="AB296" s="48"/>
      <c r="AC296" s="40" t="str">
        <f>+IFERROR(VLOOKUP(AB296,LISTAS!$A$9:$B$217,2,0)," ")</f>
        <v xml:space="preserve"> </v>
      </c>
      <c r="AD296" s="26"/>
      <c r="AE296" s="26"/>
      <c r="AF296" s="106"/>
      <c r="AG296" s="26"/>
      <c r="AH296" s="78"/>
      <c r="AI296" s="26"/>
      <c r="AJ296" s="26"/>
      <c r="AK296" s="26"/>
      <c r="AL296" s="26"/>
      <c r="AM296" s="218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26"/>
      <c r="CG296" s="26"/>
      <c r="CH296" s="26"/>
      <c r="CI296" s="26"/>
      <c r="CJ296" s="26"/>
      <c r="CK296" s="26"/>
      <c r="CL296" s="26"/>
      <c r="CM296" s="26"/>
      <c r="CN296" s="26"/>
      <c r="CO296" s="26"/>
      <c r="CP296" s="26"/>
      <c r="CQ296" s="26"/>
      <c r="CR296" s="26"/>
      <c r="CS296" s="26"/>
      <c r="CT296" s="26"/>
      <c r="CU296" s="26"/>
      <c r="CV296" s="26"/>
      <c r="CW296" s="26"/>
      <c r="CX296" s="26"/>
      <c r="CY296" s="26"/>
      <c r="CZ296" s="26"/>
      <c r="DA296" s="26"/>
      <c r="DB296" s="26"/>
      <c r="DC296" s="26"/>
      <c r="DD296" s="26"/>
      <c r="DE296" s="26"/>
      <c r="DF296" s="52"/>
      <c r="DG296" s="223">
        <f t="shared" si="75"/>
        <v>0</v>
      </c>
      <c r="DH296" s="43">
        <f t="shared" si="76"/>
        <v>0</v>
      </c>
      <c r="DI296" s="43">
        <f t="shared" si="77"/>
        <v>0</v>
      </c>
      <c r="DJ296" s="128">
        <f t="shared" si="78"/>
        <v>0</v>
      </c>
      <c r="DK296" s="273" t="e">
        <f t="shared" si="79"/>
        <v>#DIV/0!</v>
      </c>
      <c r="DL296" s="130">
        <f t="shared" si="80"/>
        <v>0</v>
      </c>
      <c r="DM296" s="135">
        <f t="shared" si="81"/>
        <v>0</v>
      </c>
      <c r="DN296" s="130">
        <v>0</v>
      </c>
      <c r="DO296" s="43">
        <v>0</v>
      </c>
      <c r="DP296" s="43">
        <v>0</v>
      </c>
      <c r="DQ296" s="43">
        <v>0</v>
      </c>
      <c r="DR296" s="43">
        <v>0</v>
      </c>
      <c r="DS296" s="43">
        <v>0</v>
      </c>
      <c r="DT296" s="43">
        <v>0</v>
      </c>
      <c r="DU296" s="43">
        <v>0</v>
      </c>
      <c r="DV296" s="43">
        <v>0</v>
      </c>
      <c r="DW296" s="43">
        <v>0</v>
      </c>
      <c r="DX296" s="43">
        <v>0</v>
      </c>
      <c r="DY296" s="43">
        <v>0</v>
      </c>
      <c r="DZ296" s="58">
        <f t="shared" si="82"/>
        <v>0</v>
      </c>
      <c r="EA296" s="45" t="str">
        <f t="shared" si="73"/>
        <v>CORRECTO</v>
      </c>
      <c r="EB296" s="45"/>
      <c r="EC296" s="47"/>
    </row>
    <row r="297" spans="1:133" ht="19.5" hidden="1" customHeight="1" x14ac:dyDescent="0.25">
      <c r="A297" s="48">
        <v>290</v>
      </c>
      <c r="B297" s="24">
        <v>2026</v>
      </c>
      <c r="C297" s="34" t="s">
        <v>62</v>
      </c>
      <c r="D297" s="28"/>
      <c r="E297" s="115"/>
      <c r="F297" s="26"/>
      <c r="G297" s="28"/>
      <c r="H297" s="50"/>
      <c r="I297" s="28"/>
      <c r="J297" s="28"/>
      <c r="K297" s="35"/>
      <c r="L297" s="48"/>
      <c r="M297" s="32"/>
      <c r="N297" s="33"/>
      <c r="O297" s="32"/>
      <c r="P297" s="54"/>
      <c r="Q297" s="54"/>
      <c r="R297" s="54"/>
      <c r="S297" s="32"/>
      <c r="T297" s="34"/>
      <c r="U297" s="32"/>
      <c r="V297" s="35"/>
      <c r="W297" s="51"/>
      <c r="X297" s="32"/>
      <c r="Y297" s="32"/>
      <c r="Z297" s="37" t="str">
        <f>+IFERROR(VLOOKUP(AA297,LISTAS!$C$2:$D$13,2,0)," ")</f>
        <v xml:space="preserve"> </v>
      </c>
      <c r="AA297" s="38" t="str">
        <f t="shared" si="74"/>
        <v/>
      </c>
      <c r="AB297" s="48"/>
      <c r="AC297" s="40" t="str">
        <f>+IFERROR(VLOOKUP(AB297,LISTAS!$A$9:$B$217,2,0)," ")</f>
        <v xml:space="preserve"> </v>
      </c>
      <c r="AD297" s="26"/>
      <c r="AE297" s="26"/>
      <c r="AF297" s="106"/>
      <c r="AG297" s="26"/>
      <c r="AH297" s="78"/>
      <c r="AI297" s="26"/>
      <c r="AJ297" s="26"/>
      <c r="AK297" s="26"/>
      <c r="AL297" s="26"/>
      <c r="AM297" s="218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26"/>
      <c r="CG297" s="26"/>
      <c r="CH297" s="26"/>
      <c r="CI297" s="26"/>
      <c r="CJ297" s="26"/>
      <c r="CK297" s="26"/>
      <c r="CL297" s="26"/>
      <c r="CM297" s="26"/>
      <c r="CN297" s="26"/>
      <c r="CO297" s="26"/>
      <c r="CP297" s="26"/>
      <c r="CQ297" s="26"/>
      <c r="CR297" s="26"/>
      <c r="CS297" s="26"/>
      <c r="CT297" s="26"/>
      <c r="CU297" s="26"/>
      <c r="CV297" s="26"/>
      <c r="CW297" s="26"/>
      <c r="CX297" s="26"/>
      <c r="CY297" s="26"/>
      <c r="CZ297" s="26"/>
      <c r="DA297" s="26"/>
      <c r="DB297" s="26"/>
      <c r="DC297" s="26"/>
      <c r="DD297" s="26"/>
      <c r="DE297" s="26"/>
      <c r="DF297" s="52"/>
      <c r="DG297" s="223">
        <f t="shared" si="75"/>
        <v>0</v>
      </c>
      <c r="DH297" s="43">
        <f t="shared" si="76"/>
        <v>0</v>
      </c>
      <c r="DI297" s="43">
        <f t="shared" si="77"/>
        <v>0</v>
      </c>
      <c r="DJ297" s="128">
        <f t="shared" si="78"/>
        <v>0</v>
      </c>
      <c r="DK297" s="273" t="e">
        <f t="shared" si="79"/>
        <v>#DIV/0!</v>
      </c>
      <c r="DL297" s="130">
        <f t="shared" si="80"/>
        <v>0</v>
      </c>
      <c r="DM297" s="135">
        <f t="shared" si="81"/>
        <v>0</v>
      </c>
      <c r="DN297" s="130">
        <v>0</v>
      </c>
      <c r="DO297" s="43">
        <v>0</v>
      </c>
      <c r="DP297" s="43">
        <v>0</v>
      </c>
      <c r="DQ297" s="43">
        <v>0</v>
      </c>
      <c r="DR297" s="43">
        <v>0</v>
      </c>
      <c r="DS297" s="43">
        <v>0</v>
      </c>
      <c r="DT297" s="43">
        <v>0</v>
      </c>
      <c r="DU297" s="43">
        <v>0</v>
      </c>
      <c r="DV297" s="43">
        <v>0</v>
      </c>
      <c r="DW297" s="43">
        <v>0</v>
      </c>
      <c r="DX297" s="43">
        <v>0</v>
      </c>
      <c r="DY297" s="43">
        <v>0</v>
      </c>
      <c r="DZ297" s="58">
        <f t="shared" si="82"/>
        <v>0</v>
      </c>
      <c r="EA297" s="45" t="str">
        <f t="shared" si="73"/>
        <v>CORRECTO</v>
      </c>
      <c r="EB297" s="45"/>
      <c r="EC297" s="47"/>
    </row>
    <row r="298" spans="1:133" ht="19.5" hidden="1" customHeight="1" x14ac:dyDescent="0.25">
      <c r="A298" s="48">
        <v>291</v>
      </c>
      <c r="B298" s="24">
        <v>2026</v>
      </c>
      <c r="C298" s="34" t="s">
        <v>62</v>
      </c>
      <c r="D298" s="28"/>
      <c r="E298" s="115"/>
      <c r="F298" s="26"/>
      <c r="G298" s="28"/>
      <c r="H298" s="50"/>
      <c r="I298" s="28"/>
      <c r="J298" s="28"/>
      <c r="K298" s="35"/>
      <c r="L298" s="48"/>
      <c r="M298" s="32"/>
      <c r="N298" s="33"/>
      <c r="O298" s="32"/>
      <c r="P298" s="54"/>
      <c r="Q298" s="54"/>
      <c r="R298" s="54"/>
      <c r="S298" s="32"/>
      <c r="T298" s="34"/>
      <c r="U298" s="32"/>
      <c r="V298" s="35"/>
      <c r="W298" s="51"/>
      <c r="X298" s="32"/>
      <c r="Y298" s="32"/>
      <c r="Z298" s="37" t="str">
        <f>+IFERROR(VLOOKUP(AA298,LISTAS!$C$2:$D$13,2,0)," ")</f>
        <v xml:space="preserve"> </v>
      </c>
      <c r="AA298" s="38" t="str">
        <f t="shared" si="74"/>
        <v/>
      </c>
      <c r="AB298" s="48"/>
      <c r="AC298" s="40" t="str">
        <f>+IFERROR(VLOOKUP(AB298,LISTAS!$A$9:$B$217,2,0)," ")</f>
        <v xml:space="preserve"> </v>
      </c>
      <c r="AD298" s="26"/>
      <c r="AE298" s="26"/>
      <c r="AF298" s="106"/>
      <c r="AG298" s="26"/>
      <c r="AH298" s="78"/>
      <c r="AI298" s="26"/>
      <c r="AJ298" s="26"/>
      <c r="AK298" s="26"/>
      <c r="AL298" s="26"/>
      <c r="AM298" s="218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26"/>
      <c r="CG298" s="26"/>
      <c r="CH298" s="26"/>
      <c r="CI298" s="26"/>
      <c r="CJ298" s="26"/>
      <c r="CK298" s="26"/>
      <c r="CL298" s="26"/>
      <c r="CM298" s="26"/>
      <c r="CN298" s="26"/>
      <c r="CO298" s="26"/>
      <c r="CP298" s="26"/>
      <c r="CQ298" s="26"/>
      <c r="CR298" s="26"/>
      <c r="CS298" s="26"/>
      <c r="CT298" s="26"/>
      <c r="CU298" s="26"/>
      <c r="CV298" s="26"/>
      <c r="CW298" s="26"/>
      <c r="CX298" s="26"/>
      <c r="CY298" s="26"/>
      <c r="CZ298" s="26"/>
      <c r="DA298" s="26"/>
      <c r="DB298" s="26"/>
      <c r="DC298" s="26"/>
      <c r="DD298" s="26"/>
      <c r="DE298" s="26"/>
      <c r="DF298" s="52"/>
      <c r="DG298" s="223">
        <f t="shared" si="75"/>
        <v>0</v>
      </c>
      <c r="DH298" s="43">
        <f t="shared" si="76"/>
        <v>0</v>
      </c>
      <c r="DI298" s="43">
        <f t="shared" si="77"/>
        <v>0</v>
      </c>
      <c r="DJ298" s="128">
        <f t="shared" si="78"/>
        <v>0</v>
      </c>
      <c r="DK298" s="273" t="e">
        <f t="shared" si="79"/>
        <v>#DIV/0!</v>
      </c>
      <c r="DL298" s="130">
        <f t="shared" si="80"/>
        <v>0</v>
      </c>
      <c r="DM298" s="135">
        <f t="shared" si="81"/>
        <v>0</v>
      </c>
      <c r="DN298" s="130">
        <v>0</v>
      </c>
      <c r="DO298" s="43">
        <v>0</v>
      </c>
      <c r="DP298" s="43">
        <v>0</v>
      </c>
      <c r="DQ298" s="43">
        <v>0</v>
      </c>
      <c r="DR298" s="43">
        <v>0</v>
      </c>
      <c r="DS298" s="43">
        <v>0</v>
      </c>
      <c r="DT298" s="43">
        <v>0</v>
      </c>
      <c r="DU298" s="43">
        <v>0</v>
      </c>
      <c r="DV298" s="43">
        <v>0</v>
      </c>
      <c r="DW298" s="43">
        <v>0</v>
      </c>
      <c r="DX298" s="43">
        <v>0</v>
      </c>
      <c r="DY298" s="43">
        <v>0</v>
      </c>
      <c r="DZ298" s="58">
        <f t="shared" si="82"/>
        <v>0</v>
      </c>
      <c r="EA298" s="45" t="str">
        <f t="shared" si="73"/>
        <v>CORRECTO</v>
      </c>
      <c r="EB298" s="45"/>
      <c r="EC298" s="47"/>
    </row>
    <row r="299" spans="1:133" ht="19.5" hidden="1" customHeight="1" x14ac:dyDescent="0.25">
      <c r="A299" s="24">
        <v>292</v>
      </c>
      <c r="B299" s="24">
        <v>2026</v>
      </c>
      <c r="C299" s="34" t="s">
        <v>62</v>
      </c>
      <c r="D299" s="28"/>
      <c r="E299" s="115"/>
      <c r="F299" s="26"/>
      <c r="G299" s="28"/>
      <c r="H299" s="50"/>
      <c r="I299" s="28"/>
      <c r="J299" s="28"/>
      <c r="K299" s="35"/>
      <c r="L299" s="48"/>
      <c r="M299" s="32"/>
      <c r="N299" s="33"/>
      <c r="O299" s="32"/>
      <c r="P299" s="54"/>
      <c r="Q299" s="54"/>
      <c r="R299" s="54"/>
      <c r="S299" s="32"/>
      <c r="T299" s="34"/>
      <c r="U299" s="32"/>
      <c r="V299" s="35"/>
      <c r="W299" s="51"/>
      <c r="X299" s="32"/>
      <c r="Y299" s="32"/>
      <c r="Z299" s="37" t="str">
        <f>+IFERROR(VLOOKUP(AA299,LISTAS!$C$2:$D$13,2,0)," ")</f>
        <v xml:space="preserve"> </v>
      </c>
      <c r="AA299" s="38" t="str">
        <f t="shared" si="74"/>
        <v/>
      </c>
      <c r="AB299" s="48"/>
      <c r="AC299" s="40" t="str">
        <f>+IFERROR(VLOOKUP(AB299,LISTAS!$A$9:$B$217,2,0)," ")</f>
        <v xml:space="preserve"> </v>
      </c>
      <c r="AD299" s="26"/>
      <c r="AE299" s="26"/>
      <c r="AF299" s="106"/>
      <c r="AG299" s="26"/>
      <c r="AH299" s="78"/>
      <c r="AI299" s="26"/>
      <c r="AJ299" s="26"/>
      <c r="AK299" s="26"/>
      <c r="AL299" s="26"/>
      <c r="AM299" s="218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26"/>
      <c r="CG299" s="26"/>
      <c r="CH299" s="26"/>
      <c r="CI299" s="26"/>
      <c r="CJ299" s="26"/>
      <c r="CK299" s="26"/>
      <c r="CL299" s="26"/>
      <c r="CM299" s="26"/>
      <c r="CN299" s="26"/>
      <c r="CO299" s="26"/>
      <c r="CP299" s="26"/>
      <c r="CQ299" s="26"/>
      <c r="CR299" s="26"/>
      <c r="CS299" s="26"/>
      <c r="CT299" s="26"/>
      <c r="CU299" s="26"/>
      <c r="CV299" s="26"/>
      <c r="CW299" s="26"/>
      <c r="CX299" s="26"/>
      <c r="CY299" s="26"/>
      <c r="CZ299" s="26"/>
      <c r="DA299" s="26"/>
      <c r="DB299" s="26"/>
      <c r="DC299" s="26"/>
      <c r="DD299" s="26"/>
      <c r="DE299" s="26"/>
      <c r="DF299" s="52"/>
      <c r="DG299" s="223">
        <f t="shared" si="75"/>
        <v>0</v>
      </c>
      <c r="DH299" s="43">
        <f t="shared" si="76"/>
        <v>0</v>
      </c>
      <c r="DI299" s="43">
        <f t="shared" si="77"/>
        <v>0</v>
      </c>
      <c r="DJ299" s="128">
        <f t="shared" si="78"/>
        <v>0</v>
      </c>
      <c r="DK299" s="273" t="e">
        <f t="shared" si="79"/>
        <v>#DIV/0!</v>
      </c>
      <c r="DL299" s="130">
        <f t="shared" si="80"/>
        <v>0</v>
      </c>
      <c r="DM299" s="135">
        <f t="shared" si="81"/>
        <v>0</v>
      </c>
      <c r="DN299" s="130">
        <v>0</v>
      </c>
      <c r="DO299" s="43">
        <v>0</v>
      </c>
      <c r="DP299" s="43">
        <v>0</v>
      </c>
      <c r="DQ299" s="43">
        <v>0</v>
      </c>
      <c r="DR299" s="43">
        <v>0</v>
      </c>
      <c r="DS299" s="43">
        <v>0</v>
      </c>
      <c r="DT299" s="43">
        <v>0</v>
      </c>
      <c r="DU299" s="43">
        <v>0</v>
      </c>
      <c r="DV299" s="43">
        <v>0</v>
      </c>
      <c r="DW299" s="43">
        <v>0</v>
      </c>
      <c r="DX299" s="43">
        <v>0</v>
      </c>
      <c r="DY299" s="43">
        <v>0</v>
      </c>
      <c r="DZ299" s="58">
        <f t="shared" si="82"/>
        <v>0</v>
      </c>
      <c r="EA299" s="45" t="str">
        <f t="shared" si="73"/>
        <v>CORRECTO</v>
      </c>
      <c r="EB299" s="45"/>
      <c r="EC299" s="47"/>
    </row>
    <row r="300" spans="1:133" ht="19.5" hidden="1" customHeight="1" x14ac:dyDescent="0.25">
      <c r="A300" s="48">
        <v>293</v>
      </c>
      <c r="B300" s="24">
        <v>2026</v>
      </c>
      <c r="C300" s="34" t="s">
        <v>62</v>
      </c>
      <c r="D300" s="28"/>
      <c r="E300" s="115"/>
      <c r="F300" s="26"/>
      <c r="G300" s="28"/>
      <c r="H300" s="50"/>
      <c r="I300" s="28"/>
      <c r="J300" s="28"/>
      <c r="K300" s="35"/>
      <c r="L300" s="48"/>
      <c r="M300" s="32"/>
      <c r="N300" s="33"/>
      <c r="O300" s="32"/>
      <c r="P300" s="54"/>
      <c r="Q300" s="54"/>
      <c r="R300" s="54"/>
      <c r="S300" s="32"/>
      <c r="T300" s="34"/>
      <c r="U300" s="32"/>
      <c r="V300" s="35"/>
      <c r="W300" s="51"/>
      <c r="X300" s="32"/>
      <c r="Y300" s="32"/>
      <c r="Z300" s="37" t="str">
        <f>+IFERROR(VLOOKUP(AA300,LISTAS!$C$2:$D$13,2,0)," ")</f>
        <v xml:space="preserve"> </v>
      </c>
      <c r="AA300" s="38" t="str">
        <f t="shared" si="74"/>
        <v/>
      </c>
      <c r="AB300" s="48"/>
      <c r="AC300" s="40" t="str">
        <f>+IFERROR(VLOOKUP(AB300,LISTAS!$A$9:$B$217,2,0)," ")</f>
        <v xml:space="preserve"> </v>
      </c>
      <c r="AD300" s="26"/>
      <c r="AE300" s="26"/>
      <c r="AF300" s="106"/>
      <c r="AG300" s="26"/>
      <c r="AH300" s="78"/>
      <c r="AI300" s="26"/>
      <c r="AJ300" s="26"/>
      <c r="AK300" s="26"/>
      <c r="AL300" s="26"/>
      <c r="AM300" s="218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26"/>
      <c r="CG300" s="26"/>
      <c r="CH300" s="26"/>
      <c r="CI300" s="26"/>
      <c r="CJ300" s="26"/>
      <c r="CK300" s="26"/>
      <c r="CL300" s="26"/>
      <c r="CM300" s="26"/>
      <c r="CN300" s="26"/>
      <c r="CO300" s="26"/>
      <c r="CP300" s="26"/>
      <c r="CQ300" s="26"/>
      <c r="CR300" s="26"/>
      <c r="CS300" s="26"/>
      <c r="CT300" s="26"/>
      <c r="CU300" s="26"/>
      <c r="CV300" s="26"/>
      <c r="CW300" s="26"/>
      <c r="CX300" s="26"/>
      <c r="CY300" s="26"/>
      <c r="CZ300" s="26"/>
      <c r="DA300" s="26"/>
      <c r="DB300" s="26"/>
      <c r="DC300" s="26"/>
      <c r="DD300" s="26"/>
      <c r="DE300" s="26"/>
      <c r="DF300" s="52"/>
      <c r="DG300" s="223">
        <f t="shared" si="75"/>
        <v>0</v>
      </c>
      <c r="DH300" s="43">
        <f t="shared" si="76"/>
        <v>0</v>
      </c>
      <c r="DI300" s="43">
        <f t="shared" si="77"/>
        <v>0</v>
      </c>
      <c r="DJ300" s="128">
        <f t="shared" si="78"/>
        <v>0</v>
      </c>
      <c r="DK300" s="273" t="e">
        <f t="shared" si="79"/>
        <v>#DIV/0!</v>
      </c>
      <c r="DL300" s="130">
        <f t="shared" si="80"/>
        <v>0</v>
      </c>
      <c r="DM300" s="135">
        <f t="shared" si="81"/>
        <v>0</v>
      </c>
      <c r="DN300" s="130">
        <v>0</v>
      </c>
      <c r="DO300" s="43">
        <v>0</v>
      </c>
      <c r="DP300" s="43">
        <v>0</v>
      </c>
      <c r="DQ300" s="43">
        <v>0</v>
      </c>
      <c r="DR300" s="43">
        <v>0</v>
      </c>
      <c r="DS300" s="43">
        <v>0</v>
      </c>
      <c r="DT300" s="43">
        <v>0</v>
      </c>
      <c r="DU300" s="43">
        <v>0</v>
      </c>
      <c r="DV300" s="43">
        <v>0</v>
      </c>
      <c r="DW300" s="43">
        <v>0</v>
      </c>
      <c r="DX300" s="43">
        <v>0</v>
      </c>
      <c r="DY300" s="43">
        <v>0</v>
      </c>
      <c r="DZ300" s="58">
        <f t="shared" si="82"/>
        <v>0</v>
      </c>
      <c r="EA300" s="45" t="str">
        <f t="shared" si="73"/>
        <v>CORRECTO</v>
      </c>
      <c r="EB300" s="45"/>
      <c r="EC300" s="47"/>
    </row>
    <row r="301" spans="1:133" ht="19.5" hidden="1" customHeight="1" x14ac:dyDescent="0.25">
      <c r="A301" s="48">
        <v>294</v>
      </c>
      <c r="B301" s="24">
        <v>2026</v>
      </c>
      <c r="C301" s="34" t="s">
        <v>62</v>
      </c>
      <c r="D301" s="28"/>
      <c r="E301" s="115"/>
      <c r="F301" s="26"/>
      <c r="G301" s="28"/>
      <c r="H301" s="50"/>
      <c r="I301" s="28"/>
      <c r="J301" s="28"/>
      <c r="K301" s="35"/>
      <c r="L301" s="48"/>
      <c r="M301" s="32"/>
      <c r="N301" s="55"/>
      <c r="O301" s="54"/>
      <c r="P301" s="54"/>
      <c r="Q301" s="54"/>
      <c r="R301" s="54"/>
      <c r="S301" s="32"/>
      <c r="T301" s="56"/>
      <c r="U301" s="32"/>
      <c r="V301" s="35"/>
      <c r="W301" s="51"/>
      <c r="X301" s="32"/>
      <c r="Y301" s="32"/>
      <c r="Z301" s="37" t="str">
        <f>+IFERROR(VLOOKUP(AA301,LISTAS!$C$2:$D$13,2,0)," ")</f>
        <v xml:space="preserve"> </v>
      </c>
      <c r="AA301" s="38" t="str">
        <f t="shared" si="74"/>
        <v/>
      </c>
      <c r="AB301" s="48"/>
      <c r="AC301" s="40" t="str">
        <f>+IFERROR(VLOOKUP(AB301,LISTAS!$A$9:$B$217,2,0)," ")</f>
        <v xml:space="preserve"> </v>
      </c>
      <c r="AD301" s="26"/>
      <c r="AE301" s="26"/>
      <c r="AF301" s="106"/>
      <c r="AG301" s="26"/>
      <c r="AH301" s="78"/>
      <c r="AI301" s="26"/>
      <c r="AJ301" s="26"/>
      <c r="AK301" s="26"/>
      <c r="AL301" s="26"/>
      <c r="AM301" s="218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26"/>
      <c r="CG301" s="26"/>
      <c r="CH301" s="26"/>
      <c r="CI301" s="26"/>
      <c r="CJ301" s="26"/>
      <c r="CK301" s="26"/>
      <c r="CL301" s="26"/>
      <c r="CM301" s="26"/>
      <c r="CN301" s="26"/>
      <c r="CO301" s="26"/>
      <c r="CP301" s="26"/>
      <c r="CQ301" s="26"/>
      <c r="CR301" s="26"/>
      <c r="CS301" s="26"/>
      <c r="CT301" s="26"/>
      <c r="CU301" s="26"/>
      <c r="CV301" s="26"/>
      <c r="CW301" s="26"/>
      <c r="CX301" s="26"/>
      <c r="CY301" s="26"/>
      <c r="CZ301" s="26"/>
      <c r="DA301" s="26"/>
      <c r="DB301" s="26"/>
      <c r="DC301" s="26"/>
      <c r="DD301" s="26"/>
      <c r="DE301" s="26"/>
      <c r="DF301" s="52"/>
      <c r="DG301" s="223">
        <f t="shared" si="75"/>
        <v>0</v>
      </c>
      <c r="DH301" s="43">
        <f t="shared" si="76"/>
        <v>0</v>
      </c>
      <c r="DI301" s="43">
        <f t="shared" si="77"/>
        <v>0</v>
      </c>
      <c r="DJ301" s="128">
        <f t="shared" si="78"/>
        <v>0</v>
      </c>
      <c r="DK301" s="273" t="e">
        <f t="shared" si="79"/>
        <v>#DIV/0!</v>
      </c>
      <c r="DL301" s="130">
        <f t="shared" si="80"/>
        <v>0</v>
      </c>
      <c r="DM301" s="135">
        <f t="shared" si="81"/>
        <v>0</v>
      </c>
      <c r="DN301" s="130">
        <v>0</v>
      </c>
      <c r="DO301" s="43">
        <v>0</v>
      </c>
      <c r="DP301" s="43">
        <v>0</v>
      </c>
      <c r="DQ301" s="43">
        <v>0</v>
      </c>
      <c r="DR301" s="43">
        <v>0</v>
      </c>
      <c r="DS301" s="43">
        <v>0</v>
      </c>
      <c r="DT301" s="43">
        <v>0</v>
      </c>
      <c r="DU301" s="43">
        <v>0</v>
      </c>
      <c r="DV301" s="43">
        <v>0</v>
      </c>
      <c r="DW301" s="43">
        <v>0</v>
      </c>
      <c r="DX301" s="43">
        <v>0</v>
      </c>
      <c r="DY301" s="43">
        <v>0</v>
      </c>
      <c r="DZ301" s="58">
        <f t="shared" si="82"/>
        <v>0</v>
      </c>
      <c r="EA301" s="45" t="str">
        <f t="shared" si="73"/>
        <v>CORRECTO</v>
      </c>
      <c r="EB301" s="45"/>
      <c r="EC301" s="47"/>
    </row>
    <row r="302" spans="1:133" ht="19.5" hidden="1" customHeight="1" x14ac:dyDescent="0.25">
      <c r="A302" s="24">
        <v>295</v>
      </c>
      <c r="B302" s="24">
        <v>2026</v>
      </c>
      <c r="C302" s="34" t="s">
        <v>62</v>
      </c>
      <c r="D302" s="28"/>
      <c r="E302" s="115"/>
      <c r="F302" s="26"/>
      <c r="G302" s="28"/>
      <c r="H302" s="50"/>
      <c r="I302" s="28"/>
      <c r="J302" s="28"/>
      <c r="K302" s="35"/>
      <c r="L302" s="48"/>
      <c r="M302" s="32"/>
      <c r="N302" s="55"/>
      <c r="O302" s="54"/>
      <c r="P302" s="54"/>
      <c r="Q302" s="54"/>
      <c r="R302" s="54"/>
      <c r="S302" s="32"/>
      <c r="T302" s="56"/>
      <c r="U302" s="32"/>
      <c r="V302" s="35"/>
      <c r="W302" s="51"/>
      <c r="X302" s="32"/>
      <c r="Y302" s="32"/>
      <c r="Z302" s="37" t="str">
        <f>+IFERROR(VLOOKUP(AA302,LISTAS!$C$2:$D$13,2,0)," ")</f>
        <v xml:space="preserve"> </v>
      </c>
      <c r="AA302" s="38" t="str">
        <f t="shared" si="74"/>
        <v/>
      </c>
      <c r="AB302" s="48"/>
      <c r="AC302" s="40" t="str">
        <f>+IFERROR(VLOOKUP(AB302,LISTAS!$A$9:$B$217,2,0)," ")</f>
        <v xml:space="preserve"> </v>
      </c>
      <c r="AD302" s="26"/>
      <c r="AE302" s="26"/>
      <c r="AF302" s="106"/>
      <c r="AG302" s="26"/>
      <c r="AH302" s="78"/>
      <c r="AI302" s="26"/>
      <c r="AJ302" s="26"/>
      <c r="AK302" s="26"/>
      <c r="AL302" s="26"/>
      <c r="AM302" s="218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26"/>
      <c r="CG302" s="26"/>
      <c r="CH302" s="26"/>
      <c r="CI302" s="26"/>
      <c r="CJ302" s="26"/>
      <c r="CK302" s="26"/>
      <c r="CL302" s="26"/>
      <c r="CM302" s="26"/>
      <c r="CN302" s="26"/>
      <c r="CO302" s="26"/>
      <c r="CP302" s="26"/>
      <c r="CQ302" s="26"/>
      <c r="CR302" s="26"/>
      <c r="CS302" s="26"/>
      <c r="CT302" s="26"/>
      <c r="CU302" s="26"/>
      <c r="CV302" s="26"/>
      <c r="CW302" s="26"/>
      <c r="CX302" s="26"/>
      <c r="CY302" s="26"/>
      <c r="CZ302" s="26"/>
      <c r="DA302" s="26"/>
      <c r="DB302" s="26"/>
      <c r="DC302" s="26"/>
      <c r="DD302" s="26"/>
      <c r="DE302" s="26"/>
      <c r="DF302" s="52"/>
      <c r="DG302" s="223">
        <f t="shared" si="75"/>
        <v>0</v>
      </c>
      <c r="DH302" s="43">
        <f t="shared" si="76"/>
        <v>0</v>
      </c>
      <c r="DI302" s="43">
        <f t="shared" si="77"/>
        <v>0</v>
      </c>
      <c r="DJ302" s="128">
        <f t="shared" si="78"/>
        <v>0</v>
      </c>
      <c r="DK302" s="273" t="e">
        <f t="shared" si="79"/>
        <v>#DIV/0!</v>
      </c>
      <c r="DL302" s="130">
        <f t="shared" si="80"/>
        <v>0</v>
      </c>
      <c r="DM302" s="135">
        <f t="shared" si="81"/>
        <v>0</v>
      </c>
      <c r="DN302" s="130">
        <v>0</v>
      </c>
      <c r="DO302" s="43">
        <v>0</v>
      </c>
      <c r="DP302" s="43">
        <v>0</v>
      </c>
      <c r="DQ302" s="43">
        <v>0</v>
      </c>
      <c r="DR302" s="43">
        <v>0</v>
      </c>
      <c r="DS302" s="43">
        <v>0</v>
      </c>
      <c r="DT302" s="43">
        <v>0</v>
      </c>
      <c r="DU302" s="43">
        <v>0</v>
      </c>
      <c r="DV302" s="43">
        <v>0</v>
      </c>
      <c r="DW302" s="43">
        <v>0</v>
      </c>
      <c r="DX302" s="43">
        <v>0</v>
      </c>
      <c r="DY302" s="43">
        <v>0</v>
      </c>
      <c r="DZ302" s="58">
        <f t="shared" si="82"/>
        <v>0</v>
      </c>
      <c r="EA302" s="45" t="str">
        <f t="shared" si="73"/>
        <v>CORRECTO</v>
      </c>
      <c r="EB302" s="45"/>
      <c r="EC302" s="47"/>
    </row>
    <row r="303" spans="1:133" ht="19.5" hidden="1" customHeight="1" x14ac:dyDescent="0.25">
      <c r="A303" s="48">
        <v>296</v>
      </c>
      <c r="B303" s="24">
        <v>2026</v>
      </c>
      <c r="C303" s="34" t="s">
        <v>62</v>
      </c>
      <c r="D303" s="28"/>
      <c r="E303" s="115"/>
      <c r="F303" s="26"/>
      <c r="G303" s="28"/>
      <c r="H303" s="50"/>
      <c r="I303" s="28"/>
      <c r="J303" s="28"/>
      <c r="K303" s="35"/>
      <c r="L303" s="48"/>
      <c r="M303" s="32"/>
      <c r="N303" s="55"/>
      <c r="O303" s="54"/>
      <c r="P303" s="54"/>
      <c r="Q303" s="54"/>
      <c r="R303" s="54"/>
      <c r="S303" s="32"/>
      <c r="T303" s="56"/>
      <c r="U303" s="32"/>
      <c r="V303" s="35"/>
      <c r="W303" s="51"/>
      <c r="X303" s="32"/>
      <c r="Y303" s="32"/>
      <c r="Z303" s="37" t="str">
        <f>+IFERROR(VLOOKUP(AA303,LISTAS!$C$2:$D$13,2,0)," ")</f>
        <v xml:space="preserve"> </v>
      </c>
      <c r="AA303" s="38" t="str">
        <f t="shared" si="74"/>
        <v/>
      </c>
      <c r="AB303" s="48"/>
      <c r="AC303" s="40" t="str">
        <f>+IFERROR(VLOOKUP(AB303,LISTAS!$A$9:$B$217,2,0)," ")</f>
        <v xml:space="preserve"> </v>
      </c>
      <c r="AD303" s="26"/>
      <c r="AE303" s="26"/>
      <c r="AF303" s="106"/>
      <c r="AG303" s="26"/>
      <c r="AH303" s="78"/>
      <c r="AI303" s="26"/>
      <c r="AJ303" s="26"/>
      <c r="AK303" s="26"/>
      <c r="AL303" s="26"/>
      <c r="AM303" s="218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26"/>
      <c r="CG303" s="26"/>
      <c r="CH303" s="26"/>
      <c r="CI303" s="26"/>
      <c r="CJ303" s="26"/>
      <c r="CK303" s="26"/>
      <c r="CL303" s="26"/>
      <c r="CM303" s="26"/>
      <c r="CN303" s="26"/>
      <c r="CO303" s="26"/>
      <c r="CP303" s="26"/>
      <c r="CQ303" s="26"/>
      <c r="CR303" s="26"/>
      <c r="CS303" s="26"/>
      <c r="CT303" s="26"/>
      <c r="CU303" s="26"/>
      <c r="CV303" s="26"/>
      <c r="CW303" s="26"/>
      <c r="CX303" s="26"/>
      <c r="CY303" s="26"/>
      <c r="CZ303" s="26"/>
      <c r="DA303" s="26"/>
      <c r="DB303" s="26"/>
      <c r="DC303" s="26"/>
      <c r="DD303" s="26"/>
      <c r="DE303" s="26"/>
      <c r="DF303" s="52"/>
      <c r="DG303" s="223">
        <f t="shared" si="75"/>
        <v>0</v>
      </c>
      <c r="DH303" s="43">
        <f t="shared" si="76"/>
        <v>0</v>
      </c>
      <c r="DI303" s="43">
        <f t="shared" si="77"/>
        <v>0</v>
      </c>
      <c r="DJ303" s="128">
        <f t="shared" si="78"/>
        <v>0</v>
      </c>
      <c r="DK303" s="273" t="e">
        <f t="shared" si="79"/>
        <v>#DIV/0!</v>
      </c>
      <c r="DL303" s="130">
        <f t="shared" si="80"/>
        <v>0</v>
      </c>
      <c r="DM303" s="135">
        <f t="shared" si="81"/>
        <v>0</v>
      </c>
      <c r="DN303" s="130">
        <v>0</v>
      </c>
      <c r="DO303" s="43">
        <v>0</v>
      </c>
      <c r="DP303" s="43">
        <v>0</v>
      </c>
      <c r="DQ303" s="43">
        <v>0</v>
      </c>
      <c r="DR303" s="43">
        <v>0</v>
      </c>
      <c r="DS303" s="43">
        <v>0</v>
      </c>
      <c r="DT303" s="43">
        <v>0</v>
      </c>
      <c r="DU303" s="43">
        <v>0</v>
      </c>
      <c r="DV303" s="43">
        <v>0</v>
      </c>
      <c r="DW303" s="43">
        <v>0</v>
      </c>
      <c r="DX303" s="43">
        <v>0</v>
      </c>
      <c r="DY303" s="43">
        <v>0</v>
      </c>
      <c r="DZ303" s="58">
        <f t="shared" si="82"/>
        <v>0</v>
      </c>
      <c r="EA303" s="45" t="str">
        <f t="shared" si="73"/>
        <v>CORRECTO</v>
      </c>
      <c r="EB303" s="45"/>
      <c r="EC303" s="47"/>
    </row>
    <row r="304" spans="1:133" ht="19.5" hidden="1" customHeight="1" x14ac:dyDescent="0.25">
      <c r="A304" s="48">
        <v>297</v>
      </c>
      <c r="B304" s="24">
        <v>2026</v>
      </c>
      <c r="C304" s="34" t="s">
        <v>62</v>
      </c>
      <c r="D304" s="28"/>
      <c r="E304" s="115"/>
      <c r="F304" s="52"/>
      <c r="G304" s="28"/>
      <c r="H304" s="28"/>
      <c r="I304" s="28"/>
      <c r="J304" s="29"/>
      <c r="K304" s="35"/>
      <c r="L304" s="48"/>
      <c r="M304" s="32"/>
      <c r="N304" s="55"/>
      <c r="O304" s="54"/>
      <c r="P304" s="54"/>
      <c r="Q304" s="54"/>
      <c r="R304" s="54"/>
      <c r="S304" s="32"/>
      <c r="T304" s="56"/>
      <c r="U304" s="32"/>
      <c r="V304" s="35"/>
      <c r="W304" s="51"/>
      <c r="X304" s="32"/>
      <c r="Y304" s="32"/>
      <c r="Z304" s="37" t="str">
        <f>+IFERROR(VLOOKUP(AA304,LISTAS!$C$2:$D$13,2,0)," ")</f>
        <v xml:space="preserve"> </v>
      </c>
      <c r="AA304" s="38" t="str">
        <f t="shared" si="74"/>
        <v/>
      </c>
      <c r="AB304" s="48"/>
      <c r="AC304" s="40" t="str">
        <f>+IFERROR(VLOOKUP(AB304,LISTAS!$A$9:$B$217,2,0)," ")</f>
        <v xml:space="preserve"> </v>
      </c>
      <c r="AD304" s="26"/>
      <c r="AE304" s="26"/>
      <c r="AF304" s="106"/>
      <c r="AG304" s="26"/>
      <c r="AH304" s="78"/>
      <c r="AI304" s="26"/>
      <c r="AJ304" s="26"/>
      <c r="AK304" s="26"/>
      <c r="AL304" s="26"/>
      <c r="AM304" s="218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26"/>
      <c r="CG304" s="26"/>
      <c r="CH304" s="26"/>
      <c r="CI304" s="26"/>
      <c r="CJ304" s="26"/>
      <c r="CK304" s="26"/>
      <c r="CL304" s="26"/>
      <c r="CM304" s="26"/>
      <c r="CN304" s="26"/>
      <c r="CO304" s="26"/>
      <c r="CP304" s="26"/>
      <c r="CQ304" s="26"/>
      <c r="CR304" s="26"/>
      <c r="CS304" s="26"/>
      <c r="CT304" s="26"/>
      <c r="CU304" s="26"/>
      <c r="CV304" s="26"/>
      <c r="CW304" s="26"/>
      <c r="CX304" s="26"/>
      <c r="CY304" s="26"/>
      <c r="CZ304" s="26"/>
      <c r="DA304" s="26"/>
      <c r="DB304" s="26"/>
      <c r="DC304" s="26"/>
      <c r="DD304" s="26"/>
      <c r="DE304" s="26"/>
      <c r="DF304" s="52"/>
      <c r="DG304" s="223">
        <f t="shared" si="75"/>
        <v>0</v>
      </c>
      <c r="DH304" s="43">
        <f t="shared" si="76"/>
        <v>0</v>
      </c>
      <c r="DI304" s="43">
        <f t="shared" si="77"/>
        <v>0</v>
      </c>
      <c r="DJ304" s="128">
        <f t="shared" si="78"/>
        <v>0</v>
      </c>
      <c r="DK304" s="273" t="e">
        <f t="shared" si="79"/>
        <v>#DIV/0!</v>
      </c>
      <c r="DL304" s="130">
        <f t="shared" si="80"/>
        <v>0</v>
      </c>
      <c r="DM304" s="135">
        <f t="shared" si="81"/>
        <v>0</v>
      </c>
      <c r="DN304" s="130">
        <v>0</v>
      </c>
      <c r="DO304" s="43">
        <v>0</v>
      </c>
      <c r="DP304" s="43">
        <v>0</v>
      </c>
      <c r="DQ304" s="43">
        <v>0</v>
      </c>
      <c r="DR304" s="43">
        <v>0</v>
      </c>
      <c r="DS304" s="43">
        <v>0</v>
      </c>
      <c r="DT304" s="43">
        <v>0</v>
      </c>
      <c r="DU304" s="43">
        <v>0</v>
      </c>
      <c r="DV304" s="43">
        <v>0</v>
      </c>
      <c r="DW304" s="43">
        <v>0</v>
      </c>
      <c r="DX304" s="43">
        <v>0</v>
      </c>
      <c r="DY304" s="43">
        <v>0</v>
      </c>
      <c r="DZ304" s="58">
        <f t="shared" si="82"/>
        <v>0</v>
      </c>
      <c r="EA304" s="45" t="str">
        <f t="shared" si="73"/>
        <v>CORRECTO</v>
      </c>
      <c r="EB304" s="45"/>
      <c r="EC304" s="47"/>
    </row>
    <row r="305" spans="1:133" ht="19.5" hidden="1" customHeight="1" x14ac:dyDescent="0.25">
      <c r="A305" s="24">
        <v>298</v>
      </c>
      <c r="B305" s="24">
        <v>2026</v>
      </c>
      <c r="C305" s="34" t="s">
        <v>62</v>
      </c>
      <c r="D305" s="28"/>
      <c r="E305" s="115"/>
      <c r="F305" s="52"/>
      <c r="G305" s="28"/>
      <c r="H305" s="28"/>
      <c r="I305" s="28"/>
      <c r="J305" s="29"/>
      <c r="K305" s="35"/>
      <c r="L305" s="48"/>
      <c r="M305" s="32"/>
      <c r="N305" s="55"/>
      <c r="O305" s="54"/>
      <c r="P305" s="54"/>
      <c r="Q305" s="54"/>
      <c r="R305" s="54"/>
      <c r="S305" s="32"/>
      <c r="T305" s="56"/>
      <c r="U305" s="32"/>
      <c r="V305" s="35"/>
      <c r="W305" s="51"/>
      <c r="X305" s="32"/>
      <c r="Y305" s="32"/>
      <c r="Z305" s="37" t="str">
        <f>+IFERROR(VLOOKUP(AA305,LISTAS!$C$2:$D$13,2,0)," ")</f>
        <v xml:space="preserve"> </v>
      </c>
      <c r="AA305" s="38" t="str">
        <f t="shared" si="74"/>
        <v/>
      </c>
      <c r="AB305" s="48"/>
      <c r="AC305" s="40" t="str">
        <f>+IFERROR(VLOOKUP(AB305,LISTAS!$A$9:$B$217,2,0)," ")</f>
        <v xml:space="preserve"> </v>
      </c>
      <c r="AD305" s="26"/>
      <c r="AE305" s="26"/>
      <c r="AF305" s="106"/>
      <c r="AG305" s="26"/>
      <c r="AH305" s="78"/>
      <c r="AI305" s="26"/>
      <c r="AJ305" s="26"/>
      <c r="AK305" s="26"/>
      <c r="AL305" s="26"/>
      <c r="AM305" s="218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26"/>
      <c r="CG305" s="26"/>
      <c r="CH305" s="26"/>
      <c r="CI305" s="26"/>
      <c r="CJ305" s="26"/>
      <c r="CK305" s="26"/>
      <c r="CL305" s="26"/>
      <c r="CM305" s="26"/>
      <c r="CN305" s="26"/>
      <c r="CO305" s="26"/>
      <c r="CP305" s="26"/>
      <c r="CQ305" s="26"/>
      <c r="CR305" s="26"/>
      <c r="CS305" s="26"/>
      <c r="CT305" s="26"/>
      <c r="CU305" s="26"/>
      <c r="CV305" s="26"/>
      <c r="CW305" s="26"/>
      <c r="CX305" s="26"/>
      <c r="CY305" s="26"/>
      <c r="CZ305" s="26"/>
      <c r="DA305" s="26"/>
      <c r="DB305" s="26"/>
      <c r="DC305" s="26"/>
      <c r="DD305" s="26"/>
      <c r="DE305" s="26"/>
      <c r="DF305" s="52"/>
      <c r="DG305" s="223">
        <f t="shared" si="75"/>
        <v>0</v>
      </c>
      <c r="DH305" s="43">
        <f t="shared" si="76"/>
        <v>0</v>
      </c>
      <c r="DI305" s="43">
        <f t="shared" si="77"/>
        <v>0</v>
      </c>
      <c r="DJ305" s="128">
        <f t="shared" si="78"/>
        <v>0</v>
      </c>
      <c r="DK305" s="273" t="e">
        <f t="shared" si="79"/>
        <v>#DIV/0!</v>
      </c>
      <c r="DL305" s="130">
        <f t="shared" si="80"/>
        <v>0</v>
      </c>
      <c r="DM305" s="135">
        <f t="shared" si="81"/>
        <v>0</v>
      </c>
      <c r="DN305" s="130">
        <v>0</v>
      </c>
      <c r="DO305" s="43">
        <v>0</v>
      </c>
      <c r="DP305" s="43">
        <v>0</v>
      </c>
      <c r="DQ305" s="43">
        <v>0</v>
      </c>
      <c r="DR305" s="43">
        <v>0</v>
      </c>
      <c r="DS305" s="43">
        <v>0</v>
      </c>
      <c r="DT305" s="43">
        <v>0</v>
      </c>
      <c r="DU305" s="43">
        <v>0</v>
      </c>
      <c r="DV305" s="43">
        <v>0</v>
      </c>
      <c r="DW305" s="43">
        <v>0</v>
      </c>
      <c r="DX305" s="43">
        <v>0</v>
      </c>
      <c r="DY305" s="43">
        <v>0</v>
      </c>
      <c r="DZ305" s="58">
        <f t="shared" si="82"/>
        <v>0</v>
      </c>
      <c r="EA305" s="45" t="str">
        <f t="shared" si="73"/>
        <v>CORRECTO</v>
      </c>
      <c r="EB305" s="45"/>
      <c r="EC305" s="47"/>
    </row>
    <row r="306" spans="1:133" ht="19.5" hidden="1" customHeight="1" x14ac:dyDescent="0.25">
      <c r="A306" s="48">
        <v>299</v>
      </c>
      <c r="B306" s="24">
        <v>2026</v>
      </c>
      <c r="C306" s="34" t="s">
        <v>62</v>
      </c>
      <c r="D306" s="28"/>
      <c r="E306" s="115"/>
      <c r="F306" s="52"/>
      <c r="G306" s="28"/>
      <c r="H306" s="28"/>
      <c r="I306" s="28"/>
      <c r="J306" s="29"/>
      <c r="K306" s="35"/>
      <c r="L306" s="48"/>
      <c r="M306" s="32"/>
      <c r="N306" s="55"/>
      <c r="O306" s="54"/>
      <c r="P306" s="54"/>
      <c r="Q306" s="54"/>
      <c r="R306" s="54"/>
      <c r="S306" s="32"/>
      <c r="T306" s="56"/>
      <c r="U306" s="32"/>
      <c r="V306" s="35"/>
      <c r="W306" s="51"/>
      <c r="X306" s="32"/>
      <c r="Y306" s="32"/>
      <c r="Z306" s="37" t="str">
        <f>+IFERROR(VLOOKUP(AA306,LISTAS!$C$2:$D$13,2,0)," ")</f>
        <v xml:space="preserve"> </v>
      </c>
      <c r="AA306" s="38" t="str">
        <f t="shared" si="74"/>
        <v/>
      </c>
      <c r="AB306" s="48"/>
      <c r="AC306" s="40" t="str">
        <f>+IFERROR(VLOOKUP(AB306,LISTAS!$A$9:$B$217,2,0)," ")</f>
        <v xml:space="preserve"> </v>
      </c>
      <c r="AD306" s="26"/>
      <c r="AE306" s="26"/>
      <c r="AF306" s="106"/>
      <c r="AG306" s="26"/>
      <c r="AH306" s="78"/>
      <c r="AI306" s="26"/>
      <c r="AJ306" s="26"/>
      <c r="AK306" s="26"/>
      <c r="AL306" s="26"/>
      <c r="AM306" s="218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26"/>
      <c r="CG306" s="26"/>
      <c r="CH306" s="26"/>
      <c r="CI306" s="26"/>
      <c r="CJ306" s="26"/>
      <c r="CK306" s="26"/>
      <c r="CL306" s="26"/>
      <c r="CM306" s="26"/>
      <c r="CN306" s="26"/>
      <c r="CO306" s="26"/>
      <c r="CP306" s="26"/>
      <c r="CQ306" s="26"/>
      <c r="CR306" s="26"/>
      <c r="CS306" s="26"/>
      <c r="CT306" s="26"/>
      <c r="CU306" s="26"/>
      <c r="CV306" s="26"/>
      <c r="CW306" s="26"/>
      <c r="CX306" s="26"/>
      <c r="CY306" s="26"/>
      <c r="CZ306" s="26"/>
      <c r="DA306" s="26"/>
      <c r="DB306" s="26"/>
      <c r="DC306" s="26"/>
      <c r="DD306" s="26"/>
      <c r="DE306" s="26"/>
      <c r="DF306" s="52"/>
      <c r="DG306" s="223">
        <f t="shared" si="75"/>
        <v>0</v>
      </c>
      <c r="DH306" s="43">
        <f t="shared" si="76"/>
        <v>0</v>
      </c>
      <c r="DI306" s="43">
        <f t="shared" si="77"/>
        <v>0</v>
      </c>
      <c r="DJ306" s="128">
        <f t="shared" si="78"/>
        <v>0</v>
      </c>
      <c r="DK306" s="273" t="e">
        <f t="shared" si="79"/>
        <v>#DIV/0!</v>
      </c>
      <c r="DL306" s="130">
        <f t="shared" si="80"/>
        <v>0</v>
      </c>
      <c r="DM306" s="135">
        <f t="shared" si="81"/>
        <v>0</v>
      </c>
      <c r="DN306" s="130">
        <v>0</v>
      </c>
      <c r="DO306" s="43">
        <v>0</v>
      </c>
      <c r="DP306" s="43">
        <v>0</v>
      </c>
      <c r="DQ306" s="43">
        <v>0</v>
      </c>
      <c r="DR306" s="43">
        <v>0</v>
      </c>
      <c r="DS306" s="43">
        <v>0</v>
      </c>
      <c r="DT306" s="43">
        <v>0</v>
      </c>
      <c r="DU306" s="43">
        <v>0</v>
      </c>
      <c r="DV306" s="43">
        <v>0</v>
      </c>
      <c r="DW306" s="43">
        <v>0</v>
      </c>
      <c r="DX306" s="43">
        <v>0</v>
      </c>
      <c r="DY306" s="43">
        <v>0</v>
      </c>
      <c r="DZ306" s="58">
        <f t="shared" si="82"/>
        <v>0</v>
      </c>
      <c r="EA306" s="45" t="str">
        <f t="shared" si="73"/>
        <v>CORRECTO</v>
      </c>
      <c r="EB306" s="45"/>
      <c r="EC306" s="47"/>
    </row>
    <row r="307" spans="1:133" ht="19.5" hidden="1" customHeight="1" x14ac:dyDescent="0.25">
      <c r="A307" s="48">
        <v>300</v>
      </c>
      <c r="B307" s="24">
        <v>2026</v>
      </c>
      <c r="C307" s="34" t="s">
        <v>62</v>
      </c>
      <c r="D307" s="28"/>
      <c r="E307" s="115"/>
      <c r="F307" s="26"/>
      <c r="G307" s="28"/>
      <c r="H307" s="28"/>
      <c r="I307" s="28"/>
      <c r="J307" s="29"/>
      <c r="K307" s="35"/>
      <c r="L307" s="48"/>
      <c r="M307" s="32"/>
      <c r="N307" s="55"/>
      <c r="O307" s="54"/>
      <c r="P307" s="54"/>
      <c r="Q307" s="54"/>
      <c r="R307" s="54"/>
      <c r="S307" s="32"/>
      <c r="T307" s="56"/>
      <c r="U307" s="32"/>
      <c r="V307" s="35"/>
      <c r="W307" s="57"/>
      <c r="X307" s="32"/>
      <c r="Y307" s="32"/>
      <c r="Z307" s="37" t="str">
        <f>+IFERROR(VLOOKUP(AA307,LISTAS!$C$2:$D$13,2,0)," ")</f>
        <v xml:space="preserve"> </v>
      </c>
      <c r="AA307" s="38" t="str">
        <f t="shared" si="74"/>
        <v/>
      </c>
      <c r="AB307" s="48"/>
      <c r="AC307" s="40" t="str">
        <f>+IFERROR(VLOOKUP(AB307,LISTAS!$A$9:$B$217,2,0)," ")</f>
        <v xml:space="preserve"> </v>
      </c>
      <c r="AD307" s="26"/>
      <c r="AE307" s="26"/>
      <c r="AF307" s="106"/>
      <c r="AG307" s="26"/>
      <c r="AH307" s="78"/>
      <c r="AI307" s="26"/>
      <c r="AJ307" s="26"/>
      <c r="AK307" s="26"/>
      <c r="AL307" s="26"/>
      <c r="AM307" s="218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26"/>
      <c r="CG307" s="26"/>
      <c r="CH307" s="26"/>
      <c r="CI307" s="26"/>
      <c r="CJ307" s="26"/>
      <c r="CK307" s="26"/>
      <c r="CL307" s="26"/>
      <c r="CM307" s="26"/>
      <c r="CN307" s="26"/>
      <c r="CO307" s="26"/>
      <c r="CP307" s="26"/>
      <c r="CQ307" s="26"/>
      <c r="CR307" s="26"/>
      <c r="CS307" s="26"/>
      <c r="CT307" s="26"/>
      <c r="CU307" s="26"/>
      <c r="CV307" s="26"/>
      <c r="CW307" s="26"/>
      <c r="CX307" s="26"/>
      <c r="CY307" s="26"/>
      <c r="CZ307" s="26"/>
      <c r="DA307" s="26"/>
      <c r="DB307" s="26"/>
      <c r="DC307" s="26"/>
      <c r="DD307" s="26"/>
      <c r="DE307" s="26"/>
      <c r="DF307" s="52"/>
      <c r="DG307" s="223">
        <f t="shared" si="75"/>
        <v>0</v>
      </c>
      <c r="DH307" s="43">
        <f t="shared" si="76"/>
        <v>0</v>
      </c>
      <c r="DI307" s="43">
        <f t="shared" si="77"/>
        <v>0</v>
      </c>
      <c r="DJ307" s="128">
        <f t="shared" si="78"/>
        <v>0</v>
      </c>
      <c r="DK307" s="273" t="e">
        <f t="shared" si="79"/>
        <v>#DIV/0!</v>
      </c>
      <c r="DL307" s="130">
        <f t="shared" si="80"/>
        <v>0</v>
      </c>
      <c r="DM307" s="135">
        <f t="shared" si="81"/>
        <v>0</v>
      </c>
      <c r="DN307" s="130">
        <v>0</v>
      </c>
      <c r="DO307" s="43">
        <v>0</v>
      </c>
      <c r="DP307" s="43">
        <v>0</v>
      </c>
      <c r="DQ307" s="43">
        <v>0</v>
      </c>
      <c r="DR307" s="43">
        <v>0</v>
      </c>
      <c r="DS307" s="43">
        <v>0</v>
      </c>
      <c r="DT307" s="43">
        <v>0</v>
      </c>
      <c r="DU307" s="43">
        <v>0</v>
      </c>
      <c r="DV307" s="43">
        <v>0</v>
      </c>
      <c r="DW307" s="43">
        <v>0</v>
      </c>
      <c r="DX307" s="43">
        <v>0</v>
      </c>
      <c r="DY307" s="43">
        <v>0</v>
      </c>
      <c r="DZ307" s="58">
        <f t="shared" si="82"/>
        <v>0</v>
      </c>
      <c r="EA307" s="45" t="str">
        <f t="shared" si="73"/>
        <v>CORRECTO</v>
      </c>
      <c r="EB307" s="45"/>
      <c r="EC307" s="47"/>
    </row>
    <row r="308" spans="1:133" ht="19.5" hidden="1" customHeight="1" x14ac:dyDescent="0.25">
      <c r="A308" s="24">
        <v>301</v>
      </c>
      <c r="B308" s="24">
        <v>2026</v>
      </c>
      <c r="C308" s="34" t="s">
        <v>62</v>
      </c>
      <c r="D308" s="28"/>
      <c r="E308" s="115"/>
      <c r="F308" s="26"/>
      <c r="G308" s="28"/>
      <c r="H308" s="28"/>
      <c r="I308" s="28"/>
      <c r="J308" s="28"/>
      <c r="K308" s="35"/>
      <c r="L308" s="48"/>
      <c r="M308" s="32"/>
      <c r="N308" s="55"/>
      <c r="O308" s="32"/>
      <c r="P308" s="32"/>
      <c r="Q308" s="32"/>
      <c r="R308" s="32"/>
      <c r="S308" s="32"/>
      <c r="T308" s="56"/>
      <c r="U308" s="32"/>
      <c r="V308" s="35"/>
      <c r="W308" s="57"/>
      <c r="X308" s="32"/>
      <c r="Y308" s="32"/>
      <c r="Z308" s="37" t="str">
        <f>+IFERROR(VLOOKUP(AA308,LISTAS!$C$2:$D$13,2,0)," ")</f>
        <v xml:space="preserve"> </v>
      </c>
      <c r="AA308" s="38" t="str">
        <f t="shared" si="74"/>
        <v/>
      </c>
      <c r="AB308" s="48"/>
      <c r="AC308" s="40" t="str">
        <f>+IFERROR(VLOOKUP(AB308,LISTAS!$A$9:$B$217,2,0)," ")</f>
        <v xml:space="preserve"> </v>
      </c>
      <c r="AD308" s="26"/>
      <c r="AE308" s="26"/>
      <c r="AF308" s="106"/>
      <c r="AG308" s="26"/>
      <c r="AH308" s="78"/>
      <c r="AI308" s="26"/>
      <c r="AJ308" s="26"/>
      <c r="AK308" s="26"/>
      <c r="AL308" s="26"/>
      <c r="AM308" s="218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26"/>
      <c r="CG308" s="26"/>
      <c r="CH308" s="26"/>
      <c r="CI308" s="26"/>
      <c r="CJ308" s="26"/>
      <c r="CK308" s="26"/>
      <c r="CL308" s="26"/>
      <c r="CM308" s="26"/>
      <c r="CN308" s="26"/>
      <c r="CO308" s="26"/>
      <c r="CP308" s="26"/>
      <c r="CQ308" s="26"/>
      <c r="CR308" s="26"/>
      <c r="CS308" s="26"/>
      <c r="CT308" s="26"/>
      <c r="CU308" s="26"/>
      <c r="CV308" s="26"/>
      <c r="CW308" s="26"/>
      <c r="CX308" s="26"/>
      <c r="CY308" s="26"/>
      <c r="CZ308" s="26"/>
      <c r="DA308" s="26"/>
      <c r="DB308" s="26"/>
      <c r="DC308" s="26"/>
      <c r="DD308" s="26"/>
      <c r="DE308" s="26"/>
      <c r="DF308" s="52"/>
      <c r="DG308" s="223">
        <f t="shared" si="75"/>
        <v>0</v>
      </c>
      <c r="DH308" s="43">
        <f t="shared" si="76"/>
        <v>0</v>
      </c>
      <c r="DI308" s="43">
        <f t="shared" si="77"/>
        <v>0</v>
      </c>
      <c r="DJ308" s="128">
        <f t="shared" si="78"/>
        <v>0</v>
      </c>
      <c r="DK308" s="273" t="e">
        <f t="shared" si="79"/>
        <v>#DIV/0!</v>
      </c>
      <c r="DL308" s="130">
        <f t="shared" si="80"/>
        <v>0</v>
      </c>
      <c r="DM308" s="135">
        <f t="shared" si="81"/>
        <v>0</v>
      </c>
      <c r="DN308" s="130">
        <v>0</v>
      </c>
      <c r="DO308" s="43">
        <v>0</v>
      </c>
      <c r="DP308" s="43">
        <v>0</v>
      </c>
      <c r="DQ308" s="43">
        <v>0</v>
      </c>
      <c r="DR308" s="43">
        <v>0</v>
      </c>
      <c r="DS308" s="43">
        <v>0</v>
      </c>
      <c r="DT308" s="43">
        <v>0</v>
      </c>
      <c r="DU308" s="43">
        <v>0</v>
      </c>
      <c r="DV308" s="43">
        <v>0</v>
      </c>
      <c r="DW308" s="43">
        <v>0</v>
      </c>
      <c r="DX308" s="43">
        <v>0</v>
      </c>
      <c r="DY308" s="43">
        <v>0</v>
      </c>
      <c r="DZ308" s="58">
        <f t="shared" si="82"/>
        <v>0</v>
      </c>
      <c r="EA308" s="45" t="str">
        <f t="shared" si="73"/>
        <v>CORRECTO</v>
      </c>
      <c r="EB308" s="45"/>
      <c r="EC308" s="47"/>
    </row>
    <row r="309" spans="1:133" ht="19.5" hidden="1" customHeight="1" x14ac:dyDescent="0.25">
      <c r="A309" s="48">
        <v>302</v>
      </c>
      <c r="B309" s="24">
        <v>2026</v>
      </c>
      <c r="C309" s="34" t="s">
        <v>62</v>
      </c>
      <c r="D309" s="28"/>
      <c r="E309" s="115"/>
      <c r="F309" s="26"/>
      <c r="G309" s="28"/>
      <c r="H309" s="28"/>
      <c r="I309" s="28"/>
      <c r="J309" s="28"/>
      <c r="K309" s="35"/>
      <c r="L309" s="48"/>
      <c r="M309" s="32"/>
      <c r="N309" s="55"/>
      <c r="O309" s="32"/>
      <c r="P309" s="32"/>
      <c r="Q309" s="32"/>
      <c r="R309" s="32"/>
      <c r="S309" s="32"/>
      <c r="T309" s="56"/>
      <c r="U309" s="32"/>
      <c r="V309" s="35"/>
      <c r="W309" s="57"/>
      <c r="X309" s="32"/>
      <c r="Y309" s="32"/>
      <c r="Z309" s="37" t="str">
        <f>+IFERROR(VLOOKUP(AA309,LISTAS!$C$2:$D$13,2,0)," ")</f>
        <v xml:space="preserve"> </v>
      </c>
      <c r="AA309" s="38" t="str">
        <f t="shared" si="74"/>
        <v/>
      </c>
      <c r="AB309" s="48"/>
      <c r="AC309" s="40" t="str">
        <f>+IFERROR(VLOOKUP(AB309,LISTAS!$A$9:$B$217,2,0)," ")</f>
        <v xml:space="preserve"> </v>
      </c>
      <c r="AD309" s="26"/>
      <c r="AE309" s="26"/>
      <c r="AF309" s="106"/>
      <c r="AG309" s="26"/>
      <c r="AH309" s="78"/>
      <c r="AI309" s="26"/>
      <c r="AJ309" s="26"/>
      <c r="AK309" s="26"/>
      <c r="AL309" s="26"/>
      <c r="AM309" s="218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26"/>
      <c r="CG309" s="26"/>
      <c r="CH309" s="26"/>
      <c r="CI309" s="26"/>
      <c r="CJ309" s="26"/>
      <c r="CK309" s="26"/>
      <c r="CL309" s="26"/>
      <c r="CM309" s="26"/>
      <c r="CN309" s="26"/>
      <c r="CO309" s="26"/>
      <c r="CP309" s="26"/>
      <c r="CQ309" s="26"/>
      <c r="CR309" s="26"/>
      <c r="CS309" s="26"/>
      <c r="CT309" s="26"/>
      <c r="CU309" s="26"/>
      <c r="CV309" s="26"/>
      <c r="CW309" s="26"/>
      <c r="CX309" s="26"/>
      <c r="CY309" s="26"/>
      <c r="CZ309" s="26"/>
      <c r="DA309" s="26"/>
      <c r="DB309" s="26"/>
      <c r="DC309" s="26"/>
      <c r="DD309" s="26"/>
      <c r="DE309" s="26"/>
      <c r="DF309" s="52"/>
      <c r="DG309" s="223">
        <f t="shared" si="75"/>
        <v>0</v>
      </c>
      <c r="DH309" s="43">
        <f t="shared" si="76"/>
        <v>0</v>
      </c>
      <c r="DI309" s="43">
        <f t="shared" si="77"/>
        <v>0</v>
      </c>
      <c r="DJ309" s="128">
        <f t="shared" si="78"/>
        <v>0</v>
      </c>
      <c r="DK309" s="273" t="e">
        <f t="shared" si="79"/>
        <v>#DIV/0!</v>
      </c>
      <c r="DL309" s="130">
        <f t="shared" si="80"/>
        <v>0</v>
      </c>
      <c r="DM309" s="135">
        <f t="shared" si="81"/>
        <v>0</v>
      </c>
      <c r="DN309" s="130">
        <v>0</v>
      </c>
      <c r="DO309" s="43">
        <v>0</v>
      </c>
      <c r="DP309" s="43">
        <v>0</v>
      </c>
      <c r="DQ309" s="43">
        <v>0</v>
      </c>
      <c r="DR309" s="43">
        <v>0</v>
      </c>
      <c r="DS309" s="43">
        <v>0</v>
      </c>
      <c r="DT309" s="43">
        <v>0</v>
      </c>
      <c r="DU309" s="43">
        <v>0</v>
      </c>
      <c r="DV309" s="43">
        <v>0</v>
      </c>
      <c r="DW309" s="43">
        <v>0</v>
      </c>
      <c r="DX309" s="43">
        <v>0</v>
      </c>
      <c r="DY309" s="43">
        <v>0</v>
      </c>
      <c r="DZ309" s="58">
        <f t="shared" si="82"/>
        <v>0</v>
      </c>
      <c r="EA309" s="45" t="str">
        <f t="shared" si="73"/>
        <v>CORRECTO</v>
      </c>
      <c r="EB309" s="45"/>
      <c r="EC309" s="47"/>
    </row>
    <row r="310" spans="1:133" ht="19.5" hidden="1" customHeight="1" x14ac:dyDescent="0.25">
      <c r="A310" s="48">
        <v>303</v>
      </c>
      <c r="B310" s="24">
        <v>2026</v>
      </c>
      <c r="C310" s="34" t="s">
        <v>62</v>
      </c>
      <c r="D310" s="28"/>
      <c r="E310" s="115"/>
      <c r="F310" s="26"/>
      <c r="G310" s="28"/>
      <c r="H310" s="28"/>
      <c r="I310" s="28"/>
      <c r="J310" s="28"/>
      <c r="K310" s="35"/>
      <c r="L310" s="48"/>
      <c r="M310" s="32"/>
      <c r="N310" s="55"/>
      <c r="O310" s="32"/>
      <c r="P310" s="32"/>
      <c r="Q310" s="32"/>
      <c r="R310" s="32"/>
      <c r="S310" s="32"/>
      <c r="T310" s="56"/>
      <c r="U310" s="32"/>
      <c r="V310" s="35"/>
      <c r="W310" s="57"/>
      <c r="X310" s="32"/>
      <c r="Y310" s="32"/>
      <c r="Z310" s="37" t="str">
        <f>+IFERROR(VLOOKUP(AA310,LISTAS!$C$2:$D$13,2,0)," ")</f>
        <v xml:space="preserve"> </v>
      </c>
      <c r="AA310" s="38" t="str">
        <f t="shared" si="74"/>
        <v/>
      </c>
      <c r="AB310" s="48"/>
      <c r="AC310" s="40" t="str">
        <f>+IFERROR(VLOOKUP(AB310,LISTAS!$A$9:$B$217,2,0)," ")</f>
        <v xml:space="preserve"> </v>
      </c>
      <c r="AD310" s="26"/>
      <c r="AE310" s="26"/>
      <c r="AF310" s="106"/>
      <c r="AG310" s="26"/>
      <c r="AH310" s="78"/>
      <c r="AI310" s="26"/>
      <c r="AJ310" s="26"/>
      <c r="AK310" s="26"/>
      <c r="AL310" s="26"/>
      <c r="AM310" s="218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26"/>
      <c r="CG310" s="26"/>
      <c r="CH310" s="26"/>
      <c r="CI310" s="26"/>
      <c r="CJ310" s="26"/>
      <c r="CK310" s="26"/>
      <c r="CL310" s="26"/>
      <c r="CM310" s="26"/>
      <c r="CN310" s="26"/>
      <c r="CO310" s="26"/>
      <c r="CP310" s="26"/>
      <c r="CQ310" s="26"/>
      <c r="CR310" s="26"/>
      <c r="CS310" s="26"/>
      <c r="CT310" s="26"/>
      <c r="CU310" s="26"/>
      <c r="CV310" s="26"/>
      <c r="CW310" s="26"/>
      <c r="CX310" s="26"/>
      <c r="CY310" s="26"/>
      <c r="CZ310" s="26"/>
      <c r="DA310" s="26"/>
      <c r="DB310" s="26"/>
      <c r="DC310" s="26"/>
      <c r="DD310" s="26"/>
      <c r="DE310" s="26"/>
      <c r="DF310" s="52"/>
      <c r="DG310" s="223">
        <f t="shared" si="75"/>
        <v>0</v>
      </c>
      <c r="DH310" s="43">
        <f t="shared" si="76"/>
        <v>0</v>
      </c>
      <c r="DI310" s="43">
        <f t="shared" si="77"/>
        <v>0</v>
      </c>
      <c r="DJ310" s="128">
        <f t="shared" si="78"/>
        <v>0</v>
      </c>
      <c r="DK310" s="273" t="e">
        <f t="shared" si="79"/>
        <v>#DIV/0!</v>
      </c>
      <c r="DL310" s="130">
        <f t="shared" si="80"/>
        <v>0</v>
      </c>
      <c r="DM310" s="135">
        <f t="shared" si="81"/>
        <v>0</v>
      </c>
      <c r="DN310" s="130">
        <v>0</v>
      </c>
      <c r="DO310" s="43">
        <v>0</v>
      </c>
      <c r="DP310" s="43">
        <v>0</v>
      </c>
      <c r="DQ310" s="43">
        <v>0</v>
      </c>
      <c r="DR310" s="43">
        <v>0</v>
      </c>
      <c r="DS310" s="43">
        <v>0</v>
      </c>
      <c r="DT310" s="43">
        <v>0</v>
      </c>
      <c r="DU310" s="43">
        <v>0</v>
      </c>
      <c r="DV310" s="43">
        <v>0</v>
      </c>
      <c r="DW310" s="43">
        <v>0</v>
      </c>
      <c r="DX310" s="43">
        <v>0</v>
      </c>
      <c r="DY310" s="43">
        <v>0</v>
      </c>
      <c r="DZ310" s="58">
        <f t="shared" si="82"/>
        <v>0</v>
      </c>
      <c r="EA310" s="45" t="str">
        <f t="shared" si="73"/>
        <v>CORRECTO</v>
      </c>
      <c r="EB310" s="45"/>
      <c r="EC310" s="47"/>
    </row>
    <row r="311" spans="1:133" ht="19.5" hidden="1" customHeight="1" x14ac:dyDescent="0.25">
      <c r="A311" s="24">
        <v>304</v>
      </c>
      <c r="B311" s="24">
        <v>2026</v>
      </c>
      <c r="C311" s="34" t="s">
        <v>62</v>
      </c>
      <c r="D311" s="28"/>
      <c r="E311" s="115"/>
      <c r="F311" s="26"/>
      <c r="G311" s="28"/>
      <c r="H311" s="28"/>
      <c r="I311" s="28"/>
      <c r="J311" s="28"/>
      <c r="K311" s="35"/>
      <c r="L311" s="48"/>
      <c r="M311" s="32"/>
      <c r="N311" s="55"/>
      <c r="O311" s="32"/>
      <c r="P311" s="32"/>
      <c r="Q311" s="32"/>
      <c r="R311" s="32"/>
      <c r="S311" s="32"/>
      <c r="T311" s="56"/>
      <c r="U311" s="32"/>
      <c r="V311" s="35"/>
      <c r="W311" s="57"/>
      <c r="X311" s="32"/>
      <c r="Y311" s="32"/>
      <c r="Z311" s="37" t="str">
        <f>+IFERROR(VLOOKUP(AA311,LISTAS!$C$2:$D$13,2,0)," ")</f>
        <v xml:space="preserve"> </v>
      </c>
      <c r="AA311" s="38" t="str">
        <f t="shared" si="74"/>
        <v/>
      </c>
      <c r="AB311" s="48"/>
      <c r="AC311" s="40" t="str">
        <f>+IFERROR(VLOOKUP(AB311,LISTAS!$A$9:$B$217,2,0)," ")</f>
        <v xml:space="preserve"> </v>
      </c>
      <c r="AD311" s="26"/>
      <c r="AE311" s="26"/>
      <c r="AF311" s="106"/>
      <c r="AG311" s="26"/>
      <c r="AH311" s="78"/>
      <c r="AI311" s="26"/>
      <c r="AJ311" s="26"/>
      <c r="AK311" s="26"/>
      <c r="AL311" s="26"/>
      <c r="AM311" s="218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26"/>
      <c r="CG311" s="26"/>
      <c r="CH311" s="26"/>
      <c r="CI311" s="26"/>
      <c r="CJ311" s="26"/>
      <c r="CK311" s="26"/>
      <c r="CL311" s="26"/>
      <c r="CM311" s="26"/>
      <c r="CN311" s="26"/>
      <c r="CO311" s="26"/>
      <c r="CP311" s="26"/>
      <c r="CQ311" s="26"/>
      <c r="CR311" s="26"/>
      <c r="CS311" s="26"/>
      <c r="CT311" s="26"/>
      <c r="CU311" s="26"/>
      <c r="CV311" s="26"/>
      <c r="CW311" s="26"/>
      <c r="CX311" s="26"/>
      <c r="CY311" s="26"/>
      <c r="CZ311" s="26"/>
      <c r="DA311" s="26"/>
      <c r="DB311" s="26"/>
      <c r="DC311" s="26"/>
      <c r="DD311" s="26"/>
      <c r="DE311" s="26"/>
      <c r="DF311" s="52"/>
      <c r="DG311" s="223">
        <f t="shared" si="75"/>
        <v>0</v>
      </c>
      <c r="DH311" s="43">
        <f t="shared" si="76"/>
        <v>0</v>
      </c>
      <c r="DI311" s="43">
        <f t="shared" si="77"/>
        <v>0</v>
      </c>
      <c r="DJ311" s="128">
        <f t="shared" si="78"/>
        <v>0</v>
      </c>
      <c r="DK311" s="273" t="e">
        <f t="shared" si="79"/>
        <v>#DIV/0!</v>
      </c>
      <c r="DL311" s="130">
        <f t="shared" si="80"/>
        <v>0</v>
      </c>
      <c r="DM311" s="135">
        <f t="shared" si="81"/>
        <v>0</v>
      </c>
      <c r="DN311" s="130">
        <v>0</v>
      </c>
      <c r="DO311" s="43">
        <v>0</v>
      </c>
      <c r="DP311" s="43">
        <v>0</v>
      </c>
      <c r="DQ311" s="43">
        <v>0</v>
      </c>
      <c r="DR311" s="43">
        <v>0</v>
      </c>
      <c r="DS311" s="43">
        <v>0</v>
      </c>
      <c r="DT311" s="43">
        <v>0</v>
      </c>
      <c r="DU311" s="43">
        <v>0</v>
      </c>
      <c r="DV311" s="43">
        <v>0</v>
      </c>
      <c r="DW311" s="43">
        <v>0</v>
      </c>
      <c r="DX311" s="43">
        <v>0</v>
      </c>
      <c r="DY311" s="43">
        <v>0</v>
      </c>
      <c r="DZ311" s="58">
        <f t="shared" si="82"/>
        <v>0</v>
      </c>
      <c r="EA311" s="45" t="str">
        <f t="shared" si="73"/>
        <v>CORRECTO</v>
      </c>
      <c r="EB311" s="45"/>
      <c r="EC311" s="47"/>
    </row>
    <row r="312" spans="1:133" ht="19.5" hidden="1" customHeight="1" x14ac:dyDescent="0.25">
      <c r="A312" s="48">
        <v>305</v>
      </c>
      <c r="B312" s="24">
        <v>2026</v>
      </c>
      <c r="C312" s="34" t="s">
        <v>62</v>
      </c>
      <c r="D312" s="28"/>
      <c r="E312" s="115"/>
      <c r="F312" s="26"/>
      <c r="G312" s="28"/>
      <c r="H312" s="28"/>
      <c r="I312" s="28"/>
      <c r="J312" s="28"/>
      <c r="K312" s="35"/>
      <c r="L312" s="48"/>
      <c r="M312" s="32"/>
      <c r="N312" s="55"/>
      <c r="O312" s="32"/>
      <c r="P312" s="32"/>
      <c r="Q312" s="32"/>
      <c r="R312" s="32"/>
      <c r="S312" s="32"/>
      <c r="T312" s="56"/>
      <c r="U312" s="32"/>
      <c r="V312" s="35"/>
      <c r="W312" s="57"/>
      <c r="X312" s="32"/>
      <c r="Y312" s="32"/>
      <c r="Z312" s="37" t="str">
        <f>+IFERROR(VLOOKUP(AA312,LISTAS!$C$2:$D$13,2,0)," ")</f>
        <v xml:space="preserve"> </v>
      </c>
      <c r="AA312" s="38" t="str">
        <f t="shared" si="74"/>
        <v/>
      </c>
      <c r="AB312" s="48"/>
      <c r="AC312" s="40" t="str">
        <f>+IFERROR(VLOOKUP(AB312,LISTAS!$A$9:$B$217,2,0)," ")</f>
        <v xml:space="preserve"> </v>
      </c>
      <c r="AD312" s="26"/>
      <c r="AE312" s="26"/>
      <c r="AF312" s="106"/>
      <c r="AG312" s="26"/>
      <c r="AH312" s="78"/>
      <c r="AI312" s="26"/>
      <c r="AJ312" s="26"/>
      <c r="AK312" s="26"/>
      <c r="AL312" s="26"/>
      <c r="AM312" s="218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26"/>
      <c r="CG312" s="26"/>
      <c r="CH312" s="26"/>
      <c r="CI312" s="26"/>
      <c r="CJ312" s="26"/>
      <c r="CK312" s="26"/>
      <c r="CL312" s="26"/>
      <c r="CM312" s="26"/>
      <c r="CN312" s="26"/>
      <c r="CO312" s="26"/>
      <c r="CP312" s="26"/>
      <c r="CQ312" s="26"/>
      <c r="CR312" s="26"/>
      <c r="CS312" s="26"/>
      <c r="CT312" s="26"/>
      <c r="CU312" s="26"/>
      <c r="CV312" s="26"/>
      <c r="CW312" s="26"/>
      <c r="CX312" s="26"/>
      <c r="CY312" s="26"/>
      <c r="CZ312" s="26"/>
      <c r="DA312" s="26"/>
      <c r="DB312" s="26"/>
      <c r="DC312" s="26"/>
      <c r="DD312" s="26"/>
      <c r="DE312" s="26"/>
      <c r="DF312" s="52"/>
      <c r="DG312" s="223">
        <f t="shared" si="75"/>
        <v>0</v>
      </c>
      <c r="DH312" s="43">
        <f t="shared" si="76"/>
        <v>0</v>
      </c>
      <c r="DI312" s="43">
        <f t="shared" si="77"/>
        <v>0</v>
      </c>
      <c r="DJ312" s="128">
        <f t="shared" si="78"/>
        <v>0</v>
      </c>
      <c r="DK312" s="273" t="e">
        <f t="shared" si="79"/>
        <v>#DIV/0!</v>
      </c>
      <c r="DL312" s="130">
        <f t="shared" si="80"/>
        <v>0</v>
      </c>
      <c r="DM312" s="135">
        <f t="shared" si="81"/>
        <v>0</v>
      </c>
      <c r="DN312" s="130">
        <v>0</v>
      </c>
      <c r="DO312" s="43">
        <v>0</v>
      </c>
      <c r="DP312" s="43">
        <v>0</v>
      </c>
      <c r="DQ312" s="43">
        <v>0</v>
      </c>
      <c r="DR312" s="43">
        <v>0</v>
      </c>
      <c r="DS312" s="43">
        <v>0</v>
      </c>
      <c r="DT312" s="43">
        <v>0</v>
      </c>
      <c r="DU312" s="43">
        <v>0</v>
      </c>
      <c r="DV312" s="43">
        <v>0</v>
      </c>
      <c r="DW312" s="43">
        <v>0</v>
      </c>
      <c r="DX312" s="43">
        <v>0</v>
      </c>
      <c r="DY312" s="43">
        <v>0</v>
      </c>
      <c r="DZ312" s="58">
        <f t="shared" si="82"/>
        <v>0</v>
      </c>
      <c r="EA312" s="45" t="str">
        <f t="shared" si="73"/>
        <v>CORRECTO</v>
      </c>
      <c r="EB312" s="45"/>
      <c r="EC312" s="47"/>
    </row>
    <row r="313" spans="1:133" ht="19.5" hidden="1" customHeight="1" x14ac:dyDescent="0.25">
      <c r="A313" s="48">
        <v>306</v>
      </c>
      <c r="B313" s="24">
        <v>2026</v>
      </c>
      <c r="C313" s="34" t="s">
        <v>62</v>
      </c>
      <c r="D313" s="28"/>
      <c r="E313" s="115"/>
      <c r="F313" s="26"/>
      <c r="G313" s="28"/>
      <c r="H313" s="28"/>
      <c r="I313" s="28"/>
      <c r="J313" s="28"/>
      <c r="K313" s="35"/>
      <c r="L313" s="48"/>
      <c r="M313" s="32"/>
      <c r="N313" s="55"/>
      <c r="O313" s="32"/>
      <c r="P313" s="32"/>
      <c r="Q313" s="32"/>
      <c r="R313" s="32"/>
      <c r="S313" s="32"/>
      <c r="T313" s="56"/>
      <c r="U313" s="32"/>
      <c r="V313" s="35"/>
      <c r="W313" s="57"/>
      <c r="X313" s="32"/>
      <c r="Y313" s="32"/>
      <c r="Z313" s="37" t="str">
        <f>+IFERROR(VLOOKUP(AA313,LISTAS!$C$2:$D$13,2,0)," ")</f>
        <v xml:space="preserve"> </v>
      </c>
      <c r="AA313" s="38" t="str">
        <f t="shared" si="74"/>
        <v/>
      </c>
      <c r="AB313" s="48"/>
      <c r="AC313" s="40" t="str">
        <f>+IFERROR(VLOOKUP(AB313,LISTAS!$A$9:$B$217,2,0)," ")</f>
        <v xml:space="preserve"> </v>
      </c>
      <c r="AD313" s="26"/>
      <c r="AE313" s="26"/>
      <c r="AF313" s="106"/>
      <c r="AG313" s="26"/>
      <c r="AH313" s="78"/>
      <c r="AI313" s="26"/>
      <c r="AJ313" s="26"/>
      <c r="AK313" s="26"/>
      <c r="AL313" s="26"/>
      <c r="AM313" s="218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26"/>
      <c r="CG313" s="26"/>
      <c r="CH313" s="26"/>
      <c r="CI313" s="26"/>
      <c r="CJ313" s="26"/>
      <c r="CK313" s="26"/>
      <c r="CL313" s="26"/>
      <c r="CM313" s="26"/>
      <c r="CN313" s="26"/>
      <c r="CO313" s="26"/>
      <c r="CP313" s="26"/>
      <c r="CQ313" s="26"/>
      <c r="CR313" s="26"/>
      <c r="CS313" s="26"/>
      <c r="CT313" s="26"/>
      <c r="CU313" s="26"/>
      <c r="CV313" s="26"/>
      <c r="CW313" s="26"/>
      <c r="CX313" s="26"/>
      <c r="CY313" s="26"/>
      <c r="CZ313" s="26"/>
      <c r="DA313" s="26"/>
      <c r="DB313" s="26"/>
      <c r="DC313" s="26"/>
      <c r="DD313" s="26"/>
      <c r="DE313" s="26"/>
      <c r="DF313" s="52"/>
      <c r="DG313" s="223">
        <f t="shared" si="75"/>
        <v>0</v>
      </c>
      <c r="DH313" s="43">
        <f t="shared" si="76"/>
        <v>0</v>
      </c>
      <c r="DI313" s="43">
        <f t="shared" si="77"/>
        <v>0</v>
      </c>
      <c r="DJ313" s="128">
        <f t="shared" si="78"/>
        <v>0</v>
      </c>
      <c r="DK313" s="273" t="e">
        <f t="shared" si="79"/>
        <v>#DIV/0!</v>
      </c>
      <c r="DL313" s="130">
        <f t="shared" si="80"/>
        <v>0</v>
      </c>
      <c r="DM313" s="135">
        <f t="shared" si="81"/>
        <v>0</v>
      </c>
      <c r="DN313" s="130">
        <v>0</v>
      </c>
      <c r="DO313" s="43">
        <v>0</v>
      </c>
      <c r="DP313" s="43">
        <v>0</v>
      </c>
      <c r="DQ313" s="43">
        <v>0</v>
      </c>
      <c r="DR313" s="43">
        <v>0</v>
      </c>
      <c r="DS313" s="43">
        <v>0</v>
      </c>
      <c r="DT313" s="43">
        <v>0</v>
      </c>
      <c r="DU313" s="43">
        <v>0</v>
      </c>
      <c r="DV313" s="43">
        <v>0</v>
      </c>
      <c r="DW313" s="43">
        <v>0</v>
      </c>
      <c r="DX313" s="43">
        <v>0</v>
      </c>
      <c r="DY313" s="43">
        <v>0</v>
      </c>
      <c r="DZ313" s="58">
        <f t="shared" si="82"/>
        <v>0</v>
      </c>
      <c r="EA313" s="45" t="str">
        <f t="shared" si="73"/>
        <v>CORRECTO</v>
      </c>
      <c r="EB313" s="45"/>
      <c r="EC313" s="47"/>
    </row>
    <row r="314" spans="1:133" ht="19.5" hidden="1" customHeight="1" x14ac:dyDescent="0.25">
      <c r="A314" s="24">
        <v>307</v>
      </c>
      <c r="B314" s="24">
        <v>2026</v>
      </c>
      <c r="C314" s="34" t="s">
        <v>62</v>
      </c>
      <c r="D314" s="28"/>
      <c r="E314" s="115"/>
      <c r="F314" s="26"/>
      <c r="G314" s="28"/>
      <c r="H314" s="28"/>
      <c r="I314" s="28"/>
      <c r="J314" s="28"/>
      <c r="K314" s="35"/>
      <c r="L314" s="48"/>
      <c r="M314" s="32"/>
      <c r="N314" s="55"/>
      <c r="O314" s="32"/>
      <c r="P314" s="32"/>
      <c r="Q314" s="32"/>
      <c r="R314" s="32"/>
      <c r="S314" s="32"/>
      <c r="T314" s="56"/>
      <c r="U314" s="32"/>
      <c r="V314" s="35"/>
      <c r="W314" s="57"/>
      <c r="X314" s="32"/>
      <c r="Y314" s="32"/>
      <c r="Z314" s="37" t="str">
        <f>+IFERROR(VLOOKUP(AA314,LISTAS!$C$2:$D$13,2,0)," ")</f>
        <v xml:space="preserve"> </v>
      </c>
      <c r="AA314" s="38" t="str">
        <f t="shared" si="74"/>
        <v/>
      </c>
      <c r="AB314" s="48"/>
      <c r="AC314" s="40" t="str">
        <f>+IFERROR(VLOOKUP(AB314,LISTAS!$A$9:$B$217,2,0)," ")</f>
        <v xml:space="preserve"> </v>
      </c>
      <c r="AD314" s="26"/>
      <c r="AE314" s="26"/>
      <c r="AF314" s="106"/>
      <c r="AG314" s="26"/>
      <c r="AH314" s="78"/>
      <c r="AI314" s="26"/>
      <c r="AJ314" s="26"/>
      <c r="AK314" s="26"/>
      <c r="AL314" s="26"/>
      <c r="AM314" s="218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26"/>
      <c r="CG314" s="26"/>
      <c r="CH314" s="26"/>
      <c r="CI314" s="26"/>
      <c r="CJ314" s="26"/>
      <c r="CK314" s="26"/>
      <c r="CL314" s="26"/>
      <c r="CM314" s="26"/>
      <c r="CN314" s="26"/>
      <c r="CO314" s="26"/>
      <c r="CP314" s="26"/>
      <c r="CQ314" s="26"/>
      <c r="CR314" s="26"/>
      <c r="CS314" s="26"/>
      <c r="CT314" s="26"/>
      <c r="CU314" s="26"/>
      <c r="CV314" s="26"/>
      <c r="CW314" s="26"/>
      <c r="CX314" s="26"/>
      <c r="CY314" s="26"/>
      <c r="CZ314" s="26"/>
      <c r="DA314" s="26"/>
      <c r="DB314" s="26"/>
      <c r="DC314" s="26"/>
      <c r="DD314" s="26"/>
      <c r="DE314" s="26"/>
      <c r="DF314" s="52"/>
      <c r="DG314" s="223">
        <f t="shared" si="75"/>
        <v>0</v>
      </c>
      <c r="DH314" s="43">
        <f t="shared" si="76"/>
        <v>0</v>
      </c>
      <c r="DI314" s="43">
        <f t="shared" si="77"/>
        <v>0</v>
      </c>
      <c r="DJ314" s="128">
        <f t="shared" si="78"/>
        <v>0</v>
      </c>
      <c r="DK314" s="273" t="e">
        <f t="shared" si="79"/>
        <v>#DIV/0!</v>
      </c>
      <c r="DL314" s="130">
        <f t="shared" si="80"/>
        <v>0</v>
      </c>
      <c r="DM314" s="135">
        <f t="shared" si="81"/>
        <v>0</v>
      </c>
      <c r="DN314" s="130">
        <v>0</v>
      </c>
      <c r="DO314" s="43">
        <v>0</v>
      </c>
      <c r="DP314" s="43">
        <v>0</v>
      </c>
      <c r="DQ314" s="43">
        <v>0</v>
      </c>
      <c r="DR314" s="43">
        <v>0</v>
      </c>
      <c r="DS314" s="43">
        <v>0</v>
      </c>
      <c r="DT314" s="43">
        <v>0</v>
      </c>
      <c r="DU314" s="43">
        <v>0</v>
      </c>
      <c r="DV314" s="43">
        <v>0</v>
      </c>
      <c r="DW314" s="43">
        <v>0</v>
      </c>
      <c r="DX314" s="43">
        <v>0</v>
      </c>
      <c r="DY314" s="43">
        <v>0</v>
      </c>
      <c r="DZ314" s="58">
        <f t="shared" si="82"/>
        <v>0</v>
      </c>
      <c r="EA314" s="45" t="str">
        <f t="shared" si="73"/>
        <v>CORRECTO</v>
      </c>
      <c r="EB314" s="45"/>
      <c r="EC314" s="47"/>
    </row>
    <row r="315" spans="1:133" ht="19.5" hidden="1" customHeight="1" x14ac:dyDescent="0.25">
      <c r="A315" s="48">
        <v>308</v>
      </c>
      <c r="B315" s="24">
        <v>2026</v>
      </c>
      <c r="C315" s="34" t="s">
        <v>62</v>
      </c>
      <c r="D315" s="26"/>
      <c r="E315" s="115"/>
      <c r="F315" s="26"/>
      <c r="G315" s="28"/>
      <c r="H315" s="28"/>
      <c r="I315" s="28"/>
      <c r="J315" s="28"/>
      <c r="K315" s="35"/>
      <c r="L315" s="48"/>
      <c r="M315" s="32"/>
      <c r="N315" s="55"/>
      <c r="O315" s="32"/>
      <c r="P315" s="32"/>
      <c r="Q315" s="32"/>
      <c r="R315" s="32"/>
      <c r="S315" s="32"/>
      <c r="T315" s="56"/>
      <c r="U315" s="32"/>
      <c r="V315" s="35"/>
      <c r="W315" s="57"/>
      <c r="X315" s="32"/>
      <c r="Y315" s="32"/>
      <c r="Z315" s="37" t="str">
        <f>+IFERROR(VLOOKUP(AA315,LISTAS!$C$2:$D$13,2,0)," ")</f>
        <v xml:space="preserve"> </v>
      </c>
      <c r="AA315" s="38" t="str">
        <f t="shared" si="74"/>
        <v/>
      </c>
      <c r="AB315" s="48"/>
      <c r="AC315" s="40" t="str">
        <f>+IFERROR(VLOOKUP(AB315,LISTAS!$A$9:$B$217,2,0)," ")</f>
        <v xml:space="preserve"> </v>
      </c>
      <c r="AD315" s="26"/>
      <c r="AE315" s="26"/>
      <c r="AF315" s="106"/>
      <c r="AG315" s="26"/>
      <c r="AH315" s="78"/>
      <c r="AI315" s="26"/>
      <c r="AJ315" s="26"/>
      <c r="AK315" s="26"/>
      <c r="AL315" s="26"/>
      <c r="AM315" s="218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26"/>
      <c r="CG315" s="26"/>
      <c r="CH315" s="26"/>
      <c r="CI315" s="26"/>
      <c r="CJ315" s="26"/>
      <c r="CK315" s="26"/>
      <c r="CL315" s="26"/>
      <c r="CM315" s="26"/>
      <c r="CN315" s="26"/>
      <c r="CO315" s="26"/>
      <c r="CP315" s="26"/>
      <c r="CQ315" s="26"/>
      <c r="CR315" s="26"/>
      <c r="CS315" s="26"/>
      <c r="CT315" s="26"/>
      <c r="CU315" s="26"/>
      <c r="CV315" s="26"/>
      <c r="CW315" s="26"/>
      <c r="CX315" s="26"/>
      <c r="CY315" s="26"/>
      <c r="CZ315" s="26"/>
      <c r="DA315" s="26"/>
      <c r="DB315" s="26"/>
      <c r="DC315" s="26"/>
      <c r="DD315" s="26"/>
      <c r="DE315" s="26"/>
      <c r="DF315" s="52"/>
      <c r="DG315" s="223">
        <f t="shared" si="75"/>
        <v>0</v>
      </c>
      <c r="DH315" s="43">
        <f t="shared" si="76"/>
        <v>0</v>
      </c>
      <c r="DI315" s="43">
        <f t="shared" si="77"/>
        <v>0</v>
      </c>
      <c r="DJ315" s="128">
        <f t="shared" si="78"/>
        <v>0</v>
      </c>
      <c r="DK315" s="273" t="e">
        <f t="shared" si="79"/>
        <v>#DIV/0!</v>
      </c>
      <c r="DL315" s="130">
        <f t="shared" si="80"/>
        <v>0</v>
      </c>
      <c r="DM315" s="135">
        <f t="shared" si="81"/>
        <v>0</v>
      </c>
      <c r="DN315" s="130">
        <v>0</v>
      </c>
      <c r="DO315" s="43">
        <v>0</v>
      </c>
      <c r="DP315" s="43">
        <v>0</v>
      </c>
      <c r="DQ315" s="43">
        <v>0</v>
      </c>
      <c r="DR315" s="43">
        <v>0</v>
      </c>
      <c r="DS315" s="43">
        <v>0</v>
      </c>
      <c r="DT315" s="43">
        <v>0</v>
      </c>
      <c r="DU315" s="43">
        <v>0</v>
      </c>
      <c r="DV315" s="43">
        <v>0</v>
      </c>
      <c r="DW315" s="43">
        <v>0</v>
      </c>
      <c r="DX315" s="43">
        <v>0</v>
      </c>
      <c r="DY315" s="43">
        <v>0</v>
      </c>
      <c r="DZ315" s="58">
        <f t="shared" si="82"/>
        <v>0</v>
      </c>
      <c r="EA315" s="45" t="str">
        <f t="shared" si="73"/>
        <v>CORRECTO</v>
      </c>
      <c r="EB315" s="45"/>
      <c r="EC315" s="47"/>
    </row>
    <row r="316" spans="1:133" ht="19.5" hidden="1" customHeight="1" x14ac:dyDescent="0.25">
      <c r="A316" s="48">
        <v>309</v>
      </c>
      <c r="B316" s="24">
        <v>2026</v>
      </c>
      <c r="C316" s="34" t="s">
        <v>62</v>
      </c>
      <c r="D316" s="28"/>
      <c r="E316" s="115"/>
      <c r="F316" s="52"/>
      <c r="G316" s="28"/>
      <c r="H316" s="28"/>
      <c r="I316" s="28"/>
      <c r="J316" s="29"/>
      <c r="K316" s="30"/>
      <c r="L316" s="31"/>
      <c r="M316" s="54"/>
      <c r="N316" s="55"/>
      <c r="O316" s="54"/>
      <c r="P316" s="54"/>
      <c r="Q316" s="54"/>
      <c r="R316" s="54"/>
      <c r="S316" s="54"/>
      <c r="T316" s="56"/>
      <c r="U316" s="32"/>
      <c r="V316" s="35"/>
      <c r="W316" s="57"/>
      <c r="X316" s="32"/>
      <c r="Y316" s="32"/>
      <c r="Z316" s="37" t="str">
        <f>+IFERROR(VLOOKUP(AA316,LISTAS!$C$2:$D$13,2,0)," ")</f>
        <v xml:space="preserve"> </v>
      </c>
      <c r="AA316" s="38" t="str">
        <f t="shared" si="74"/>
        <v/>
      </c>
      <c r="AB316" s="48"/>
      <c r="AC316" s="40" t="str">
        <f>+IFERROR(VLOOKUP(AB316,LISTAS!$A$9:$B$217,2,0)," ")</f>
        <v xml:space="preserve"> </v>
      </c>
      <c r="AD316" s="26"/>
      <c r="AE316" s="26"/>
      <c r="AF316" s="106"/>
      <c r="AG316" s="26"/>
      <c r="AH316" s="78"/>
      <c r="AI316" s="26"/>
      <c r="AJ316" s="26"/>
      <c r="AK316" s="26"/>
      <c r="AL316" s="26"/>
      <c r="AM316" s="218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26"/>
      <c r="CG316" s="26"/>
      <c r="CH316" s="26"/>
      <c r="CI316" s="26"/>
      <c r="CJ316" s="26"/>
      <c r="CK316" s="26"/>
      <c r="CL316" s="26"/>
      <c r="CM316" s="26"/>
      <c r="CN316" s="26"/>
      <c r="CO316" s="26"/>
      <c r="CP316" s="26"/>
      <c r="CQ316" s="26"/>
      <c r="CR316" s="26"/>
      <c r="CS316" s="26"/>
      <c r="CT316" s="26"/>
      <c r="CU316" s="26"/>
      <c r="CV316" s="26"/>
      <c r="CW316" s="26"/>
      <c r="CX316" s="26"/>
      <c r="CY316" s="26"/>
      <c r="CZ316" s="26"/>
      <c r="DA316" s="26"/>
      <c r="DB316" s="26"/>
      <c r="DC316" s="26"/>
      <c r="DD316" s="26"/>
      <c r="DE316" s="26"/>
      <c r="DF316" s="52"/>
      <c r="DG316" s="223">
        <f t="shared" si="75"/>
        <v>0</v>
      </c>
      <c r="DH316" s="43">
        <f t="shared" si="76"/>
        <v>0</v>
      </c>
      <c r="DI316" s="43">
        <f t="shared" si="77"/>
        <v>0</v>
      </c>
      <c r="DJ316" s="128">
        <f t="shared" si="78"/>
        <v>0</v>
      </c>
      <c r="DK316" s="273" t="e">
        <f t="shared" si="79"/>
        <v>#DIV/0!</v>
      </c>
      <c r="DL316" s="130">
        <f t="shared" si="80"/>
        <v>0</v>
      </c>
      <c r="DM316" s="135">
        <f t="shared" si="81"/>
        <v>0</v>
      </c>
      <c r="DN316" s="130">
        <v>0</v>
      </c>
      <c r="DO316" s="43">
        <v>0</v>
      </c>
      <c r="DP316" s="43">
        <v>0</v>
      </c>
      <c r="DQ316" s="43">
        <v>0</v>
      </c>
      <c r="DR316" s="43">
        <v>0</v>
      </c>
      <c r="DS316" s="43">
        <v>0</v>
      </c>
      <c r="DT316" s="43">
        <v>0</v>
      </c>
      <c r="DU316" s="43">
        <v>0</v>
      </c>
      <c r="DV316" s="43">
        <v>0</v>
      </c>
      <c r="DW316" s="43">
        <v>0</v>
      </c>
      <c r="DX316" s="43">
        <v>0</v>
      </c>
      <c r="DY316" s="43">
        <v>0</v>
      </c>
      <c r="DZ316" s="58">
        <f t="shared" si="82"/>
        <v>0</v>
      </c>
      <c r="EA316" s="45" t="str">
        <f t="shared" si="73"/>
        <v>CORRECTO</v>
      </c>
      <c r="EB316" s="45"/>
      <c r="EC316" s="47"/>
    </row>
    <row r="317" spans="1:133" ht="19.5" hidden="1" customHeight="1" x14ac:dyDescent="0.25">
      <c r="A317" s="24">
        <v>310</v>
      </c>
      <c r="B317" s="24">
        <v>2026</v>
      </c>
      <c r="C317" s="34" t="s">
        <v>62</v>
      </c>
      <c r="D317" s="28"/>
      <c r="E317" s="115"/>
      <c r="F317" s="52"/>
      <c r="G317" s="28"/>
      <c r="H317" s="28"/>
      <c r="I317" s="28"/>
      <c r="J317" s="29"/>
      <c r="K317" s="30"/>
      <c r="L317" s="31"/>
      <c r="M317" s="54"/>
      <c r="N317" s="55"/>
      <c r="O317" s="54"/>
      <c r="P317" s="54"/>
      <c r="Q317" s="54"/>
      <c r="R317" s="54"/>
      <c r="S317" s="54"/>
      <c r="T317" s="56"/>
      <c r="U317" s="32"/>
      <c r="V317" s="35"/>
      <c r="W317" s="57"/>
      <c r="X317" s="32"/>
      <c r="Y317" s="32"/>
      <c r="Z317" s="37" t="str">
        <f>+IFERROR(VLOOKUP(AA317,LISTAS!$C$2:$D$13,2,0)," ")</f>
        <v xml:space="preserve"> </v>
      </c>
      <c r="AA317" s="38" t="str">
        <f t="shared" si="74"/>
        <v/>
      </c>
      <c r="AB317" s="48"/>
      <c r="AC317" s="40" t="str">
        <f>+IFERROR(VLOOKUP(AB317,LISTAS!$A$9:$B$217,2,0)," ")</f>
        <v xml:space="preserve"> </v>
      </c>
      <c r="AD317" s="26"/>
      <c r="AE317" s="26"/>
      <c r="AF317" s="106"/>
      <c r="AG317" s="26"/>
      <c r="AH317" s="78"/>
      <c r="AI317" s="26"/>
      <c r="AJ317" s="26"/>
      <c r="AK317" s="26"/>
      <c r="AL317" s="26"/>
      <c r="AM317" s="218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26"/>
      <c r="CG317" s="26"/>
      <c r="CH317" s="26"/>
      <c r="CI317" s="26"/>
      <c r="CJ317" s="26"/>
      <c r="CK317" s="26"/>
      <c r="CL317" s="26"/>
      <c r="CM317" s="26"/>
      <c r="CN317" s="26"/>
      <c r="CO317" s="26"/>
      <c r="CP317" s="26"/>
      <c r="CQ317" s="26"/>
      <c r="CR317" s="26"/>
      <c r="CS317" s="26"/>
      <c r="CT317" s="26"/>
      <c r="CU317" s="26"/>
      <c r="CV317" s="26"/>
      <c r="CW317" s="26"/>
      <c r="CX317" s="26"/>
      <c r="CY317" s="26"/>
      <c r="CZ317" s="26"/>
      <c r="DA317" s="26"/>
      <c r="DB317" s="26"/>
      <c r="DC317" s="26"/>
      <c r="DD317" s="26"/>
      <c r="DE317" s="26"/>
      <c r="DF317" s="52"/>
      <c r="DG317" s="223">
        <f t="shared" si="75"/>
        <v>0</v>
      </c>
      <c r="DH317" s="43">
        <f t="shared" si="76"/>
        <v>0</v>
      </c>
      <c r="DI317" s="43">
        <f t="shared" si="77"/>
        <v>0</v>
      </c>
      <c r="DJ317" s="128">
        <f t="shared" si="78"/>
        <v>0</v>
      </c>
      <c r="DK317" s="273" t="e">
        <f t="shared" si="79"/>
        <v>#DIV/0!</v>
      </c>
      <c r="DL317" s="130">
        <f t="shared" si="80"/>
        <v>0</v>
      </c>
      <c r="DM317" s="135">
        <f t="shared" si="81"/>
        <v>0</v>
      </c>
      <c r="DN317" s="130">
        <v>0</v>
      </c>
      <c r="DO317" s="43">
        <v>0</v>
      </c>
      <c r="DP317" s="43">
        <v>0</v>
      </c>
      <c r="DQ317" s="43">
        <v>0</v>
      </c>
      <c r="DR317" s="43">
        <v>0</v>
      </c>
      <c r="DS317" s="43">
        <v>0</v>
      </c>
      <c r="DT317" s="43">
        <v>0</v>
      </c>
      <c r="DU317" s="43">
        <v>0</v>
      </c>
      <c r="DV317" s="43">
        <v>0</v>
      </c>
      <c r="DW317" s="43">
        <v>0</v>
      </c>
      <c r="DX317" s="43">
        <v>0</v>
      </c>
      <c r="DY317" s="43">
        <v>0</v>
      </c>
      <c r="DZ317" s="58">
        <f t="shared" si="82"/>
        <v>0</v>
      </c>
      <c r="EA317" s="45" t="str">
        <f t="shared" si="73"/>
        <v>CORRECTO</v>
      </c>
      <c r="EB317" s="45"/>
      <c r="EC317" s="47"/>
    </row>
    <row r="318" spans="1:133" ht="19.5" hidden="1" customHeight="1" x14ac:dyDescent="0.25">
      <c r="A318" s="48">
        <v>311</v>
      </c>
      <c r="B318" s="24">
        <v>2026</v>
      </c>
      <c r="C318" s="34" t="s">
        <v>62</v>
      </c>
      <c r="D318" s="28"/>
      <c r="E318" s="115"/>
      <c r="F318" s="52"/>
      <c r="G318" s="28"/>
      <c r="H318" s="28"/>
      <c r="I318" s="28"/>
      <c r="J318" s="29"/>
      <c r="K318" s="30"/>
      <c r="L318" s="31"/>
      <c r="M318" s="54"/>
      <c r="N318" s="55"/>
      <c r="O318" s="54"/>
      <c r="P318" s="54"/>
      <c r="Q318" s="54"/>
      <c r="R318" s="54"/>
      <c r="S318" s="54"/>
      <c r="T318" s="56"/>
      <c r="U318" s="32"/>
      <c r="V318" s="35"/>
      <c r="W318" s="57"/>
      <c r="X318" s="32"/>
      <c r="Y318" s="32"/>
      <c r="Z318" s="37" t="str">
        <f>+IFERROR(VLOOKUP(AA318,LISTAS!$C$2:$D$13,2,0)," ")</f>
        <v xml:space="preserve"> </v>
      </c>
      <c r="AA318" s="38" t="str">
        <f t="shared" si="74"/>
        <v/>
      </c>
      <c r="AB318" s="48"/>
      <c r="AC318" s="40" t="str">
        <f>+IFERROR(VLOOKUP(AB318,LISTAS!$A$9:$B$217,2,0)," ")</f>
        <v xml:space="preserve"> </v>
      </c>
      <c r="AD318" s="26"/>
      <c r="AE318" s="26"/>
      <c r="AF318" s="106"/>
      <c r="AG318" s="26"/>
      <c r="AH318" s="78"/>
      <c r="AI318" s="26"/>
      <c r="AJ318" s="26"/>
      <c r="AK318" s="26"/>
      <c r="AL318" s="26"/>
      <c r="AM318" s="218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26"/>
      <c r="CG318" s="26"/>
      <c r="CH318" s="26"/>
      <c r="CI318" s="26"/>
      <c r="CJ318" s="26"/>
      <c r="CK318" s="26"/>
      <c r="CL318" s="26"/>
      <c r="CM318" s="26"/>
      <c r="CN318" s="26"/>
      <c r="CO318" s="26"/>
      <c r="CP318" s="26"/>
      <c r="CQ318" s="26"/>
      <c r="CR318" s="26"/>
      <c r="CS318" s="26"/>
      <c r="CT318" s="26"/>
      <c r="CU318" s="26"/>
      <c r="CV318" s="26"/>
      <c r="CW318" s="26"/>
      <c r="CX318" s="26"/>
      <c r="CY318" s="26"/>
      <c r="CZ318" s="26"/>
      <c r="DA318" s="26"/>
      <c r="DB318" s="26"/>
      <c r="DC318" s="26"/>
      <c r="DD318" s="26"/>
      <c r="DE318" s="26"/>
      <c r="DF318" s="52"/>
      <c r="DG318" s="223">
        <f t="shared" si="75"/>
        <v>0</v>
      </c>
      <c r="DH318" s="43">
        <f t="shared" si="76"/>
        <v>0</v>
      </c>
      <c r="DI318" s="43">
        <f t="shared" si="77"/>
        <v>0</v>
      </c>
      <c r="DJ318" s="128">
        <f t="shared" si="78"/>
        <v>0</v>
      </c>
      <c r="DK318" s="273" t="e">
        <f t="shared" si="79"/>
        <v>#DIV/0!</v>
      </c>
      <c r="DL318" s="130">
        <f t="shared" si="80"/>
        <v>0</v>
      </c>
      <c r="DM318" s="135">
        <f t="shared" si="81"/>
        <v>0</v>
      </c>
      <c r="DN318" s="130">
        <v>0</v>
      </c>
      <c r="DO318" s="43">
        <v>0</v>
      </c>
      <c r="DP318" s="43">
        <v>0</v>
      </c>
      <c r="DQ318" s="43">
        <v>0</v>
      </c>
      <c r="DR318" s="43">
        <v>0</v>
      </c>
      <c r="DS318" s="43">
        <v>0</v>
      </c>
      <c r="DT318" s="43">
        <v>0</v>
      </c>
      <c r="DU318" s="43">
        <v>0</v>
      </c>
      <c r="DV318" s="43">
        <v>0</v>
      </c>
      <c r="DW318" s="43">
        <v>0</v>
      </c>
      <c r="DX318" s="43">
        <v>0</v>
      </c>
      <c r="DY318" s="43">
        <v>0</v>
      </c>
      <c r="DZ318" s="58">
        <f t="shared" si="82"/>
        <v>0</v>
      </c>
      <c r="EA318" s="45" t="str">
        <f t="shared" si="73"/>
        <v>CORRECTO</v>
      </c>
      <c r="EB318" s="45"/>
      <c r="EC318" s="47"/>
    </row>
    <row r="319" spans="1:133" ht="19.5" hidden="1" customHeight="1" x14ac:dyDescent="0.25">
      <c r="A319" s="48">
        <v>312</v>
      </c>
      <c r="B319" s="24">
        <v>2026</v>
      </c>
      <c r="C319" s="34" t="s">
        <v>62</v>
      </c>
      <c r="D319" s="28"/>
      <c r="E319" s="115"/>
      <c r="F319" s="26"/>
      <c r="G319" s="28"/>
      <c r="H319" s="28"/>
      <c r="I319" s="29"/>
      <c r="J319" s="29"/>
      <c r="K319" s="30"/>
      <c r="L319" s="31"/>
      <c r="M319" s="32"/>
      <c r="N319" s="55"/>
      <c r="O319" s="54"/>
      <c r="P319" s="54"/>
      <c r="Q319" s="54"/>
      <c r="R319" s="54"/>
      <c r="S319" s="32"/>
      <c r="T319" s="56"/>
      <c r="U319" s="32"/>
      <c r="V319" s="35"/>
      <c r="W319" s="51"/>
      <c r="X319" s="32"/>
      <c r="Y319" s="32"/>
      <c r="Z319" s="37" t="str">
        <f>+IFERROR(VLOOKUP(AA319,LISTAS!$C$2:$D$13,2,0)," ")</f>
        <v xml:space="preserve"> </v>
      </c>
      <c r="AA319" s="38" t="str">
        <f t="shared" si="74"/>
        <v/>
      </c>
      <c r="AB319" s="48"/>
      <c r="AC319" s="40" t="str">
        <f>+IFERROR(VLOOKUP(AB319,LISTAS!$A$9:$B$217,2,0)," ")</f>
        <v xml:space="preserve"> </v>
      </c>
      <c r="AD319" s="26"/>
      <c r="AE319" s="26"/>
      <c r="AF319" s="106"/>
      <c r="AG319" s="26"/>
      <c r="AH319" s="78"/>
      <c r="AI319" s="26"/>
      <c r="AJ319" s="26"/>
      <c r="AK319" s="26"/>
      <c r="AL319" s="26"/>
      <c r="AM319" s="218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26"/>
      <c r="CG319" s="26"/>
      <c r="CH319" s="26"/>
      <c r="CI319" s="26"/>
      <c r="CJ319" s="26"/>
      <c r="CK319" s="26"/>
      <c r="CL319" s="26"/>
      <c r="CM319" s="26"/>
      <c r="CN319" s="26"/>
      <c r="CO319" s="26"/>
      <c r="CP319" s="26"/>
      <c r="CQ319" s="26"/>
      <c r="CR319" s="26"/>
      <c r="CS319" s="26"/>
      <c r="CT319" s="26"/>
      <c r="CU319" s="26"/>
      <c r="CV319" s="26"/>
      <c r="CW319" s="26"/>
      <c r="CX319" s="26"/>
      <c r="CY319" s="26"/>
      <c r="CZ319" s="26"/>
      <c r="DA319" s="26"/>
      <c r="DB319" s="26"/>
      <c r="DC319" s="26"/>
      <c r="DD319" s="26"/>
      <c r="DE319" s="26"/>
      <c r="DF319" s="52"/>
      <c r="DG319" s="223">
        <f t="shared" si="75"/>
        <v>0</v>
      </c>
      <c r="DH319" s="43">
        <f t="shared" si="76"/>
        <v>0</v>
      </c>
      <c r="DI319" s="43">
        <f t="shared" si="77"/>
        <v>0</v>
      </c>
      <c r="DJ319" s="128">
        <f t="shared" si="78"/>
        <v>0</v>
      </c>
      <c r="DK319" s="273" t="e">
        <f t="shared" si="79"/>
        <v>#DIV/0!</v>
      </c>
      <c r="DL319" s="130">
        <f t="shared" si="80"/>
        <v>0</v>
      </c>
      <c r="DM319" s="135">
        <f t="shared" si="81"/>
        <v>0</v>
      </c>
      <c r="DN319" s="130">
        <v>0</v>
      </c>
      <c r="DO319" s="43">
        <v>0</v>
      </c>
      <c r="DP319" s="43">
        <v>0</v>
      </c>
      <c r="DQ319" s="43">
        <v>0</v>
      </c>
      <c r="DR319" s="43">
        <v>0</v>
      </c>
      <c r="DS319" s="43">
        <v>0</v>
      </c>
      <c r="DT319" s="43">
        <v>0</v>
      </c>
      <c r="DU319" s="43">
        <v>0</v>
      </c>
      <c r="DV319" s="43">
        <v>0</v>
      </c>
      <c r="DW319" s="43">
        <v>0</v>
      </c>
      <c r="DX319" s="43">
        <v>0</v>
      </c>
      <c r="DY319" s="43">
        <v>0</v>
      </c>
      <c r="DZ319" s="58">
        <f t="shared" si="82"/>
        <v>0</v>
      </c>
      <c r="EA319" s="45" t="str">
        <f t="shared" si="73"/>
        <v>CORRECTO</v>
      </c>
      <c r="EB319" s="45"/>
      <c r="EC319" s="47"/>
    </row>
    <row r="320" spans="1:133" ht="19.5" hidden="1" customHeight="1" x14ac:dyDescent="0.25">
      <c r="A320" s="24">
        <v>313</v>
      </c>
      <c r="B320" s="24">
        <v>2026</v>
      </c>
      <c r="C320" s="34" t="s">
        <v>62</v>
      </c>
      <c r="D320" s="28"/>
      <c r="E320" s="115"/>
      <c r="F320" s="26"/>
      <c r="G320" s="28"/>
      <c r="H320" s="28"/>
      <c r="I320" s="29"/>
      <c r="J320" s="29"/>
      <c r="K320" s="30"/>
      <c r="L320" s="31"/>
      <c r="M320" s="32"/>
      <c r="N320" s="55"/>
      <c r="O320" s="54"/>
      <c r="P320" s="54"/>
      <c r="Q320" s="54"/>
      <c r="R320" s="54"/>
      <c r="S320" s="32"/>
      <c r="T320" s="56"/>
      <c r="U320" s="32"/>
      <c r="V320" s="35"/>
      <c r="W320" s="51"/>
      <c r="X320" s="32"/>
      <c r="Y320" s="32"/>
      <c r="Z320" s="37" t="str">
        <f>+IFERROR(VLOOKUP(AA320,LISTAS!$C$2:$D$13,2,0)," ")</f>
        <v xml:space="preserve"> </v>
      </c>
      <c r="AA320" s="38" t="str">
        <f t="shared" si="74"/>
        <v/>
      </c>
      <c r="AB320" s="48"/>
      <c r="AC320" s="40" t="str">
        <f>+IFERROR(VLOOKUP(AB320,LISTAS!$A$9:$B$217,2,0)," ")</f>
        <v xml:space="preserve"> </v>
      </c>
      <c r="AD320" s="26"/>
      <c r="AE320" s="26"/>
      <c r="AF320" s="106"/>
      <c r="AG320" s="26"/>
      <c r="AH320" s="78"/>
      <c r="AI320" s="26"/>
      <c r="AJ320" s="26"/>
      <c r="AK320" s="26"/>
      <c r="AL320" s="26"/>
      <c r="AM320" s="218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26"/>
      <c r="CG320" s="26"/>
      <c r="CH320" s="26"/>
      <c r="CI320" s="26"/>
      <c r="CJ320" s="26"/>
      <c r="CK320" s="26"/>
      <c r="CL320" s="26"/>
      <c r="CM320" s="26"/>
      <c r="CN320" s="26"/>
      <c r="CO320" s="26"/>
      <c r="CP320" s="26"/>
      <c r="CQ320" s="26"/>
      <c r="CR320" s="26"/>
      <c r="CS320" s="26"/>
      <c r="CT320" s="26"/>
      <c r="CU320" s="26"/>
      <c r="CV320" s="26"/>
      <c r="CW320" s="26"/>
      <c r="CX320" s="26"/>
      <c r="CY320" s="26"/>
      <c r="CZ320" s="26"/>
      <c r="DA320" s="26"/>
      <c r="DB320" s="26"/>
      <c r="DC320" s="26"/>
      <c r="DD320" s="26"/>
      <c r="DE320" s="26"/>
      <c r="DF320" s="52"/>
      <c r="DG320" s="223">
        <f t="shared" si="75"/>
        <v>0</v>
      </c>
      <c r="DH320" s="43">
        <f t="shared" si="76"/>
        <v>0</v>
      </c>
      <c r="DI320" s="43">
        <f t="shared" si="77"/>
        <v>0</v>
      </c>
      <c r="DJ320" s="128">
        <f t="shared" si="78"/>
        <v>0</v>
      </c>
      <c r="DK320" s="273" t="e">
        <f t="shared" si="79"/>
        <v>#DIV/0!</v>
      </c>
      <c r="DL320" s="130">
        <f t="shared" si="80"/>
        <v>0</v>
      </c>
      <c r="DM320" s="135">
        <f t="shared" si="81"/>
        <v>0</v>
      </c>
      <c r="DN320" s="130">
        <v>0</v>
      </c>
      <c r="DO320" s="43">
        <v>0</v>
      </c>
      <c r="DP320" s="43">
        <v>0</v>
      </c>
      <c r="DQ320" s="43">
        <v>0</v>
      </c>
      <c r="DR320" s="43">
        <v>0</v>
      </c>
      <c r="DS320" s="43">
        <v>0</v>
      </c>
      <c r="DT320" s="43">
        <v>0</v>
      </c>
      <c r="DU320" s="43">
        <v>0</v>
      </c>
      <c r="DV320" s="43">
        <v>0</v>
      </c>
      <c r="DW320" s="43">
        <v>0</v>
      </c>
      <c r="DX320" s="43">
        <v>0</v>
      </c>
      <c r="DY320" s="43">
        <v>0</v>
      </c>
      <c r="DZ320" s="58">
        <f t="shared" si="82"/>
        <v>0</v>
      </c>
      <c r="EA320" s="45" t="str">
        <f t="shared" si="73"/>
        <v>CORRECTO</v>
      </c>
      <c r="EB320" s="45"/>
      <c r="EC320" s="47"/>
    </row>
    <row r="321" spans="1:133" ht="19.5" hidden="1" customHeight="1" x14ac:dyDescent="0.25">
      <c r="A321" s="48">
        <v>314</v>
      </c>
      <c r="B321" s="24">
        <v>2026</v>
      </c>
      <c r="C321" s="34" t="s">
        <v>62</v>
      </c>
      <c r="D321" s="28"/>
      <c r="E321" s="115"/>
      <c r="F321" s="26"/>
      <c r="G321" s="28"/>
      <c r="H321" s="28"/>
      <c r="I321" s="29"/>
      <c r="J321" s="29"/>
      <c r="K321" s="30"/>
      <c r="L321" s="31"/>
      <c r="M321" s="32"/>
      <c r="N321" s="55"/>
      <c r="O321" s="54"/>
      <c r="P321" s="54"/>
      <c r="Q321" s="54"/>
      <c r="R321" s="54"/>
      <c r="S321" s="32"/>
      <c r="T321" s="56"/>
      <c r="U321" s="32"/>
      <c r="V321" s="35"/>
      <c r="W321" s="51"/>
      <c r="X321" s="32"/>
      <c r="Y321" s="32"/>
      <c r="Z321" s="37" t="str">
        <f>+IFERROR(VLOOKUP(AA321,LISTAS!$C$2:$D$13,2,0)," ")</f>
        <v xml:space="preserve"> </v>
      </c>
      <c r="AA321" s="38" t="str">
        <f t="shared" si="74"/>
        <v/>
      </c>
      <c r="AB321" s="48"/>
      <c r="AC321" s="40" t="str">
        <f>+IFERROR(VLOOKUP(AB321,LISTAS!$A$9:$B$217,2,0)," ")</f>
        <v xml:space="preserve"> </v>
      </c>
      <c r="AD321" s="26"/>
      <c r="AE321" s="26"/>
      <c r="AF321" s="106"/>
      <c r="AG321" s="26"/>
      <c r="AH321" s="78"/>
      <c r="AI321" s="26"/>
      <c r="AJ321" s="26"/>
      <c r="AK321" s="26"/>
      <c r="AL321" s="26"/>
      <c r="AM321" s="218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26"/>
      <c r="CG321" s="26"/>
      <c r="CH321" s="26"/>
      <c r="CI321" s="26"/>
      <c r="CJ321" s="26"/>
      <c r="CK321" s="26"/>
      <c r="CL321" s="26"/>
      <c r="CM321" s="26"/>
      <c r="CN321" s="26"/>
      <c r="CO321" s="26"/>
      <c r="CP321" s="26"/>
      <c r="CQ321" s="26"/>
      <c r="CR321" s="26"/>
      <c r="CS321" s="26"/>
      <c r="CT321" s="26"/>
      <c r="CU321" s="26"/>
      <c r="CV321" s="26"/>
      <c r="CW321" s="26"/>
      <c r="CX321" s="26"/>
      <c r="CY321" s="26"/>
      <c r="CZ321" s="26"/>
      <c r="DA321" s="26"/>
      <c r="DB321" s="26"/>
      <c r="DC321" s="26"/>
      <c r="DD321" s="26"/>
      <c r="DE321" s="26"/>
      <c r="DF321" s="52"/>
      <c r="DG321" s="223">
        <f t="shared" si="75"/>
        <v>0</v>
      </c>
      <c r="DH321" s="43">
        <f t="shared" si="76"/>
        <v>0</v>
      </c>
      <c r="DI321" s="43">
        <f t="shared" si="77"/>
        <v>0</v>
      </c>
      <c r="DJ321" s="128">
        <f t="shared" si="78"/>
        <v>0</v>
      </c>
      <c r="DK321" s="273" t="e">
        <f t="shared" si="79"/>
        <v>#DIV/0!</v>
      </c>
      <c r="DL321" s="130">
        <f t="shared" si="80"/>
        <v>0</v>
      </c>
      <c r="DM321" s="135">
        <f t="shared" si="81"/>
        <v>0</v>
      </c>
      <c r="DN321" s="130">
        <v>0</v>
      </c>
      <c r="DO321" s="43">
        <v>0</v>
      </c>
      <c r="DP321" s="43">
        <v>0</v>
      </c>
      <c r="DQ321" s="43">
        <v>0</v>
      </c>
      <c r="DR321" s="43">
        <v>0</v>
      </c>
      <c r="DS321" s="43">
        <v>0</v>
      </c>
      <c r="DT321" s="43">
        <v>0</v>
      </c>
      <c r="DU321" s="43">
        <v>0</v>
      </c>
      <c r="DV321" s="43">
        <v>0</v>
      </c>
      <c r="DW321" s="43">
        <v>0</v>
      </c>
      <c r="DX321" s="43">
        <v>0</v>
      </c>
      <c r="DY321" s="43">
        <v>0</v>
      </c>
      <c r="DZ321" s="58">
        <f t="shared" si="82"/>
        <v>0</v>
      </c>
      <c r="EA321" s="45" t="str">
        <f t="shared" si="73"/>
        <v>CORRECTO</v>
      </c>
      <c r="EB321" s="45"/>
      <c r="EC321" s="47"/>
    </row>
    <row r="322" spans="1:133" ht="19.5" hidden="1" customHeight="1" x14ac:dyDescent="0.25">
      <c r="A322" s="48">
        <v>315</v>
      </c>
      <c r="B322" s="24">
        <v>2026</v>
      </c>
      <c r="C322" s="34" t="s">
        <v>62</v>
      </c>
      <c r="D322" s="28"/>
      <c r="E322" s="115"/>
      <c r="F322" s="26"/>
      <c r="G322" s="28"/>
      <c r="H322" s="28"/>
      <c r="I322" s="29"/>
      <c r="J322" s="29"/>
      <c r="K322" s="30"/>
      <c r="L322" s="31"/>
      <c r="M322" s="32"/>
      <c r="N322" s="33"/>
      <c r="O322" s="32"/>
      <c r="P322" s="32"/>
      <c r="Q322" s="32"/>
      <c r="R322" s="32"/>
      <c r="S322" s="32"/>
      <c r="T322" s="56"/>
      <c r="U322" s="32"/>
      <c r="V322" s="35"/>
      <c r="W322" s="51"/>
      <c r="X322" s="32"/>
      <c r="Y322" s="32"/>
      <c r="Z322" s="37" t="str">
        <f>+IFERROR(VLOOKUP(AA322,LISTAS!$C$2:$D$13,2,0)," ")</f>
        <v xml:space="preserve"> </v>
      </c>
      <c r="AA322" s="38" t="str">
        <f t="shared" si="74"/>
        <v/>
      </c>
      <c r="AB322" s="48"/>
      <c r="AC322" s="40" t="str">
        <f>+IFERROR(VLOOKUP(AB322,LISTAS!$A$9:$B$217,2,0)," ")</f>
        <v xml:space="preserve"> </v>
      </c>
      <c r="AD322" s="26"/>
      <c r="AE322" s="26"/>
      <c r="AF322" s="106"/>
      <c r="AG322" s="26"/>
      <c r="AH322" s="78"/>
      <c r="AI322" s="26"/>
      <c r="AJ322" s="26"/>
      <c r="AK322" s="26"/>
      <c r="AL322" s="26"/>
      <c r="AM322" s="218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26"/>
      <c r="CG322" s="26"/>
      <c r="CH322" s="26"/>
      <c r="CI322" s="26"/>
      <c r="CJ322" s="26"/>
      <c r="CK322" s="26"/>
      <c r="CL322" s="26"/>
      <c r="CM322" s="26"/>
      <c r="CN322" s="26"/>
      <c r="CO322" s="26"/>
      <c r="CP322" s="26"/>
      <c r="CQ322" s="26"/>
      <c r="CR322" s="26"/>
      <c r="CS322" s="26"/>
      <c r="CT322" s="26"/>
      <c r="CU322" s="26"/>
      <c r="CV322" s="26"/>
      <c r="CW322" s="26"/>
      <c r="CX322" s="26"/>
      <c r="CY322" s="26"/>
      <c r="CZ322" s="26"/>
      <c r="DA322" s="26"/>
      <c r="DB322" s="26"/>
      <c r="DC322" s="26"/>
      <c r="DD322" s="26"/>
      <c r="DE322" s="26"/>
      <c r="DF322" s="52"/>
      <c r="DG322" s="223">
        <f t="shared" si="75"/>
        <v>0</v>
      </c>
      <c r="DH322" s="43">
        <f t="shared" si="76"/>
        <v>0</v>
      </c>
      <c r="DI322" s="43">
        <f t="shared" si="77"/>
        <v>0</v>
      </c>
      <c r="DJ322" s="128">
        <f t="shared" si="78"/>
        <v>0</v>
      </c>
      <c r="DK322" s="273" t="e">
        <f t="shared" si="79"/>
        <v>#DIV/0!</v>
      </c>
      <c r="DL322" s="130">
        <f t="shared" si="80"/>
        <v>0</v>
      </c>
      <c r="DM322" s="135">
        <f t="shared" si="81"/>
        <v>0</v>
      </c>
      <c r="DN322" s="130">
        <v>0</v>
      </c>
      <c r="DO322" s="43">
        <v>0</v>
      </c>
      <c r="DP322" s="43">
        <v>0</v>
      </c>
      <c r="DQ322" s="43">
        <v>0</v>
      </c>
      <c r="DR322" s="43">
        <v>0</v>
      </c>
      <c r="DS322" s="43">
        <v>0</v>
      </c>
      <c r="DT322" s="43">
        <v>0</v>
      </c>
      <c r="DU322" s="43">
        <v>0</v>
      </c>
      <c r="DV322" s="43">
        <v>0</v>
      </c>
      <c r="DW322" s="43">
        <v>0</v>
      </c>
      <c r="DX322" s="43">
        <v>0</v>
      </c>
      <c r="DY322" s="43">
        <v>0</v>
      </c>
      <c r="DZ322" s="58">
        <f t="shared" si="82"/>
        <v>0</v>
      </c>
      <c r="EA322" s="45" t="str">
        <f t="shared" si="73"/>
        <v>CORRECTO</v>
      </c>
      <c r="EB322" s="45"/>
      <c r="EC322" s="47"/>
    </row>
    <row r="323" spans="1:133" ht="19.5" hidden="1" customHeight="1" x14ac:dyDescent="0.25">
      <c r="A323" s="24">
        <v>316</v>
      </c>
      <c r="B323" s="24">
        <v>2026</v>
      </c>
      <c r="C323" s="34" t="s">
        <v>62</v>
      </c>
      <c r="D323" s="28"/>
      <c r="E323" s="115"/>
      <c r="F323" s="26"/>
      <c r="G323" s="28"/>
      <c r="H323" s="28"/>
      <c r="I323" s="29"/>
      <c r="J323" s="29"/>
      <c r="K323" s="30"/>
      <c r="L323" s="31"/>
      <c r="M323" s="32"/>
      <c r="N323" s="33"/>
      <c r="O323" s="32"/>
      <c r="P323" s="32"/>
      <c r="Q323" s="32"/>
      <c r="R323" s="32"/>
      <c r="S323" s="32"/>
      <c r="T323" s="56"/>
      <c r="U323" s="32"/>
      <c r="V323" s="35"/>
      <c r="W323" s="51"/>
      <c r="X323" s="32"/>
      <c r="Y323" s="32"/>
      <c r="Z323" s="37" t="str">
        <f>+IFERROR(VLOOKUP(AA323,LISTAS!$C$2:$D$13,2,0)," ")</f>
        <v xml:space="preserve"> </v>
      </c>
      <c r="AA323" s="38" t="str">
        <f t="shared" si="74"/>
        <v/>
      </c>
      <c r="AB323" s="48"/>
      <c r="AC323" s="40" t="str">
        <f>+IFERROR(VLOOKUP(AB323,LISTAS!$A$9:$B$217,2,0)," ")</f>
        <v xml:space="preserve"> </v>
      </c>
      <c r="AD323" s="26"/>
      <c r="AE323" s="26"/>
      <c r="AF323" s="106"/>
      <c r="AG323" s="26"/>
      <c r="AH323" s="78"/>
      <c r="AI323" s="26"/>
      <c r="AJ323" s="26"/>
      <c r="AK323" s="26"/>
      <c r="AL323" s="26"/>
      <c r="AM323" s="218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26"/>
      <c r="CG323" s="26"/>
      <c r="CH323" s="26"/>
      <c r="CI323" s="26"/>
      <c r="CJ323" s="26"/>
      <c r="CK323" s="26"/>
      <c r="CL323" s="26"/>
      <c r="CM323" s="26"/>
      <c r="CN323" s="26"/>
      <c r="CO323" s="26"/>
      <c r="CP323" s="26"/>
      <c r="CQ323" s="26"/>
      <c r="CR323" s="26"/>
      <c r="CS323" s="26"/>
      <c r="CT323" s="26"/>
      <c r="CU323" s="26"/>
      <c r="CV323" s="26"/>
      <c r="CW323" s="26"/>
      <c r="CX323" s="26"/>
      <c r="CY323" s="26"/>
      <c r="CZ323" s="26"/>
      <c r="DA323" s="26"/>
      <c r="DB323" s="26"/>
      <c r="DC323" s="26"/>
      <c r="DD323" s="26"/>
      <c r="DE323" s="26"/>
      <c r="DF323" s="52"/>
      <c r="DG323" s="223">
        <f t="shared" si="75"/>
        <v>0</v>
      </c>
      <c r="DH323" s="43">
        <f t="shared" si="76"/>
        <v>0</v>
      </c>
      <c r="DI323" s="43">
        <f t="shared" si="77"/>
        <v>0</v>
      </c>
      <c r="DJ323" s="128">
        <f t="shared" si="78"/>
        <v>0</v>
      </c>
      <c r="DK323" s="273" t="e">
        <f t="shared" si="79"/>
        <v>#DIV/0!</v>
      </c>
      <c r="DL323" s="130">
        <f t="shared" si="80"/>
        <v>0</v>
      </c>
      <c r="DM323" s="135">
        <f t="shared" si="81"/>
        <v>0</v>
      </c>
      <c r="DN323" s="130">
        <v>0</v>
      </c>
      <c r="DO323" s="43">
        <v>0</v>
      </c>
      <c r="DP323" s="43">
        <v>0</v>
      </c>
      <c r="DQ323" s="43">
        <v>0</v>
      </c>
      <c r="DR323" s="43">
        <v>0</v>
      </c>
      <c r="DS323" s="43">
        <v>0</v>
      </c>
      <c r="DT323" s="43">
        <v>0</v>
      </c>
      <c r="DU323" s="43">
        <v>0</v>
      </c>
      <c r="DV323" s="43">
        <v>0</v>
      </c>
      <c r="DW323" s="43">
        <v>0</v>
      </c>
      <c r="DX323" s="43">
        <v>0</v>
      </c>
      <c r="DY323" s="43">
        <v>0</v>
      </c>
      <c r="DZ323" s="58">
        <f t="shared" si="82"/>
        <v>0</v>
      </c>
      <c r="EA323" s="45" t="str">
        <f t="shared" si="73"/>
        <v>CORRECTO</v>
      </c>
      <c r="EB323" s="45"/>
      <c r="EC323" s="47"/>
    </row>
    <row r="324" spans="1:133" ht="19.5" hidden="1" customHeight="1" x14ac:dyDescent="0.25">
      <c r="A324" s="48">
        <v>317</v>
      </c>
      <c r="B324" s="24">
        <v>2026</v>
      </c>
      <c r="C324" s="34" t="s">
        <v>62</v>
      </c>
      <c r="D324" s="26"/>
      <c r="E324" s="26"/>
      <c r="F324" s="26"/>
      <c r="G324" s="28"/>
      <c r="H324" s="28"/>
      <c r="I324" s="29"/>
      <c r="J324" s="29"/>
      <c r="K324" s="30"/>
      <c r="L324" s="31"/>
      <c r="M324" s="32"/>
      <c r="N324" s="33"/>
      <c r="O324" s="32"/>
      <c r="P324" s="32"/>
      <c r="Q324" s="32"/>
      <c r="R324" s="32"/>
      <c r="S324" s="32"/>
      <c r="T324" s="56"/>
      <c r="U324" s="32"/>
      <c r="V324" s="35"/>
      <c r="W324" s="51"/>
      <c r="X324" s="32"/>
      <c r="Y324" s="32"/>
      <c r="Z324" s="37" t="str">
        <f>+IFERROR(VLOOKUP(AA324,LISTAS!$C$2:$D$13,2,0)," ")</f>
        <v xml:space="preserve"> </v>
      </c>
      <c r="AA324" s="38" t="str">
        <f t="shared" si="74"/>
        <v/>
      </c>
      <c r="AB324" s="48"/>
      <c r="AC324" s="40" t="str">
        <f>+IFERROR(VLOOKUP(AB324,LISTAS!$A$9:$B$217,2,0)," ")</f>
        <v xml:space="preserve"> </v>
      </c>
      <c r="AD324" s="26"/>
      <c r="AE324" s="26"/>
      <c r="AF324" s="106"/>
      <c r="AG324" s="26"/>
      <c r="AH324" s="78"/>
      <c r="AI324" s="26"/>
      <c r="AJ324" s="26"/>
      <c r="AK324" s="26"/>
      <c r="AL324" s="26"/>
      <c r="AM324" s="218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26"/>
      <c r="CG324" s="26"/>
      <c r="CH324" s="26"/>
      <c r="CI324" s="26"/>
      <c r="CJ324" s="26"/>
      <c r="CK324" s="26"/>
      <c r="CL324" s="26"/>
      <c r="CM324" s="26"/>
      <c r="CN324" s="26"/>
      <c r="CO324" s="26"/>
      <c r="CP324" s="26"/>
      <c r="CQ324" s="26"/>
      <c r="CR324" s="26"/>
      <c r="CS324" s="26"/>
      <c r="CT324" s="26"/>
      <c r="CU324" s="26"/>
      <c r="CV324" s="26"/>
      <c r="CW324" s="26"/>
      <c r="CX324" s="26"/>
      <c r="CY324" s="26"/>
      <c r="CZ324" s="26"/>
      <c r="DA324" s="26"/>
      <c r="DB324" s="26"/>
      <c r="DC324" s="26"/>
      <c r="DD324" s="26"/>
      <c r="DE324" s="26"/>
      <c r="DF324" s="52"/>
      <c r="DG324" s="223">
        <f t="shared" si="75"/>
        <v>0</v>
      </c>
      <c r="DH324" s="43">
        <f t="shared" si="76"/>
        <v>0</v>
      </c>
      <c r="DI324" s="43">
        <f t="shared" si="77"/>
        <v>0</v>
      </c>
      <c r="DJ324" s="128">
        <f t="shared" si="78"/>
        <v>0</v>
      </c>
      <c r="DK324" s="273" t="e">
        <f t="shared" si="79"/>
        <v>#DIV/0!</v>
      </c>
      <c r="DL324" s="130">
        <f t="shared" si="80"/>
        <v>0</v>
      </c>
      <c r="DM324" s="135">
        <f t="shared" si="81"/>
        <v>0</v>
      </c>
      <c r="DN324" s="130">
        <v>0</v>
      </c>
      <c r="DO324" s="43">
        <v>0</v>
      </c>
      <c r="DP324" s="43">
        <v>0</v>
      </c>
      <c r="DQ324" s="43">
        <v>0</v>
      </c>
      <c r="DR324" s="43">
        <v>0</v>
      </c>
      <c r="DS324" s="43">
        <v>0</v>
      </c>
      <c r="DT324" s="43">
        <v>0</v>
      </c>
      <c r="DU324" s="43">
        <v>0</v>
      </c>
      <c r="DV324" s="43">
        <v>0</v>
      </c>
      <c r="DW324" s="43">
        <v>0</v>
      </c>
      <c r="DX324" s="43">
        <v>0</v>
      </c>
      <c r="DY324" s="43">
        <v>0</v>
      </c>
      <c r="DZ324" s="58">
        <f t="shared" si="82"/>
        <v>0</v>
      </c>
      <c r="EA324" s="45" t="str">
        <f t="shared" si="73"/>
        <v>CORRECTO</v>
      </c>
      <c r="EB324" s="45"/>
      <c r="EC324" s="47"/>
    </row>
    <row r="325" spans="1:133" ht="19.5" hidden="1" customHeight="1" x14ac:dyDescent="0.25">
      <c r="A325" s="48">
        <v>318</v>
      </c>
      <c r="B325" s="24">
        <v>2026</v>
      </c>
      <c r="C325" s="34" t="s">
        <v>62</v>
      </c>
      <c r="D325" s="28"/>
      <c r="E325" s="115"/>
      <c r="F325" s="26"/>
      <c r="G325" s="28"/>
      <c r="H325" s="28"/>
      <c r="I325" s="29"/>
      <c r="J325" s="29"/>
      <c r="K325" s="30"/>
      <c r="L325" s="31"/>
      <c r="M325" s="32"/>
      <c r="N325" s="33"/>
      <c r="O325" s="32"/>
      <c r="P325" s="32"/>
      <c r="Q325" s="32"/>
      <c r="R325" s="32"/>
      <c r="S325" s="32"/>
      <c r="T325" s="56"/>
      <c r="U325" s="32"/>
      <c r="V325" s="35"/>
      <c r="W325" s="51"/>
      <c r="X325" s="32"/>
      <c r="Y325" s="32"/>
      <c r="Z325" s="37" t="str">
        <f>+IFERROR(VLOOKUP(AA325,LISTAS!$C$2:$D$13,2,0)," ")</f>
        <v xml:space="preserve"> </v>
      </c>
      <c r="AA325" s="38" t="str">
        <f t="shared" si="74"/>
        <v/>
      </c>
      <c r="AB325" s="48"/>
      <c r="AC325" s="40" t="str">
        <f>+IFERROR(VLOOKUP(AB325,LISTAS!$A$9:$B$217,2,0)," ")</f>
        <v xml:space="preserve"> </v>
      </c>
      <c r="AD325" s="26"/>
      <c r="AE325" s="26"/>
      <c r="AF325" s="106"/>
      <c r="AG325" s="26"/>
      <c r="AH325" s="78"/>
      <c r="AI325" s="26"/>
      <c r="AJ325" s="26"/>
      <c r="AK325" s="26"/>
      <c r="AL325" s="26"/>
      <c r="AM325" s="218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26"/>
      <c r="CG325" s="26"/>
      <c r="CH325" s="26"/>
      <c r="CI325" s="26"/>
      <c r="CJ325" s="26"/>
      <c r="CK325" s="26"/>
      <c r="CL325" s="26"/>
      <c r="CM325" s="26"/>
      <c r="CN325" s="26"/>
      <c r="CO325" s="26"/>
      <c r="CP325" s="26"/>
      <c r="CQ325" s="26"/>
      <c r="CR325" s="26"/>
      <c r="CS325" s="26"/>
      <c r="CT325" s="26"/>
      <c r="CU325" s="26"/>
      <c r="CV325" s="26"/>
      <c r="CW325" s="26"/>
      <c r="CX325" s="26"/>
      <c r="CY325" s="26"/>
      <c r="CZ325" s="26"/>
      <c r="DA325" s="26"/>
      <c r="DB325" s="26"/>
      <c r="DC325" s="26"/>
      <c r="DD325" s="26"/>
      <c r="DE325" s="26"/>
      <c r="DF325" s="52"/>
      <c r="DG325" s="223">
        <f t="shared" si="75"/>
        <v>0</v>
      </c>
      <c r="DH325" s="43">
        <f t="shared" si="76"/>
        <v>0</v>
      </c>
      <c r="DI325" s="43">
        <f t="shared" si="77"/>
        <v>0</v>
      </c>
      <c r="DJ325" s="128">
        <f t="shared" si="78"/>
        <v>0</v>
      </c>
      <c r="DK325" s="273" t="e">
        <f t="shared" si="79"/>
        <v>#DIV/0!</v>
      </c>
      <c r="DL325" s="130">
        <f t="shared" si="80"/>
        <v>0</v>
      </c>
      <c r="DM325" s="135">
        <f t="shared" si="81"/>
        <v>0</v>
      </c>
      <c r="DN325" s="130">
        <v>0</v>
      </c>
      <c r="DO325" s="43">
        <v>0</v>
      </c>
      <c r="DP325" s="43">
        <v>0</v>
      </c>
      <c r="DQ325" s="43">
        <v>0</v>
      </c>
      <c r="DR325" s="43">
        <v>0</v>
      </c>
      <c r="DS325" s="43">
        <v>0</v>
      </c>
      <c r="DT325" s="43">
        <v>0</v>
      </c>
      <c r="DU325" s="43">
        <v>0</v>
      </c>
      <c r="DV325" s="43">
        <v>0</v>
      </c>
      <c r="DW325" s="43">
        <v>0</v>
      </c>
      <c r="DX325" s="43">
        <v>0</v>
      </c>
      <c r="DY325" s="43">
        <v>0</v>
      </c>
      <c r="DZ325" s="58">
        <f t="shared" si="82"/>
        <v>0</v>
      </c>
      <c r="EA325" s="45" t="str">
        <f t="shared" si="73"/>
        <v>CORRECTO</v>
      </c>
      <c r="EB325" s="45"/>
      <c r="EC325" s="47"/>
    </row>
    <row r="326" spans="1:133" ht="19.5" hidden="1" customHeight="1" x14ac:dyDescent="0.25">
      <c r="A326" s="24">
        <v>319</v>
      </c>
      <c r="B326" s="24">
        <v>2026</v>
      </c>
      <c r="C326" s="34" t="s">
        <v>62</v>
      </c>
      <c r="D326" s="28"/>
      <c r="E326" s="115"/>
      <c r="F326" s="26"/>
      <c r="G326" s="28"/>
      <c r="H326" s="28"/>
      <c r="I326" s="29"/>
      <c r="J326" s="29"/>
      <c r="K326" s="30"/>
      <c r="L326" s="31"/>
      <c r="M326" s="32"/>
      <c r="N326" s="33"/>
      <c r="O326" s="32"/>
      <c r="P326" s="32"/>
      <c r="Q326" s="32"/>
      <c r="R326" s="32"/>
      <c r="S326" s="32"/>
      <c r="T326" s="56"/>
      <c r="U326" s="32"/>
      <c r="V326" s="35"/>
      <c r="W326" s="51"/>
      <c r="X326" s="32"/>
      <c r="Y326" s="32"/>
      <c r="Z326" s="37" t="str">
        <f>+IFERROR(VLOOKUP(AA326,LISTAS!$C$2:$D$13,2,0)," ")</f>
        <v xml:space="preserve"> </v>
      </c>
      <c r="AA326" s="38" t="str">
        <f t="shared" si="74"/>
        <v/>
      </c>
      <c r="AB326" s="48"/>
      <c r="AC326" s="40" t="str">
        <f>+IFERROR(VLOOKUP(AB326,LISTAS!$A$9:$B$217,2,0)," ")</f>
        <v xml:space="preserve"> </v>
      </c>
      <c r="AD326" s="26"/>
      <c r="AE326" s="26"/>
      <c r="AF326" s="106"/>
      <c r="AG326" s="26"/>
      <c r="AH326" s="78"/>
      <c r="AI326" s="26"/>
      <c r="AJ326" s="26"/>
      <c r="AK326" s="26"/>
      <c r="AL326" s="26"/>
      <c r="AM326" s="218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26"/>
      <c r="CG326" s="26"/>
      <c r="CH326" s="26"/>
      <c r="CI326" s="26"/>
      <c r="CJ326" s="26"/>
      <c r="CK326" s="26"/>
      <c r="CL326" s="26"/>
      <c r="CM326" s="26"/>
      <c r="CN326" s="26"/>
      <c r="CO326" s="26"/>
      <c r="CP326" s="26"/>
      <c r="CQ326" s="26"/>
      <c r="CR326" s="26"/>
      <c r="CS326" s="26"/>
      <c r="CT326" s="26"/>
      <c r="CU326" s="26"/>
      <c r="CV326" s="26"/>
      <c r="CW326" s="26"/>
      <c r="CX326" s="26"/>
      <c r="CY326" s="26"/>
      <c r="CZ326" s="26"/>
      <c r="DA326" s="26"/>
      <c r="DB326" s="26"/>
      <c r="DC326" s="26"/>
      <c r="DD326" s="26"/>
      <c r="DE326" s="26"/>
      <c r="DF326" s="52"/>
      <c r="DG326" s="223">
        <f t="shared" si="75"/>
        <v>0</v>
      </c>
      <c r="DH326" s="43">
        <f t="shared" si="76"/>
        <v>0</v>
      </c>
      <c r="DI326" s="43">
        <f t="shared" si="77"/>
        <v>0</v>
      </c>
      <c r="DJ326" s="128">
        <f t="shared" si="78"/>
        <v>0</v>
      </c>
      <c r="DK326" s="273" t="e">
        <f t="shared" si="79"/>
        <v>#DIV/0!</v>
      </c>
      <c r="DL326" s="130">
        <f t="shared" si="80"/>
        <v>0</v>
      </c>
      <c r="DM326" s="135">
        <f t="shared" si="81"/>
        <v>0</v>
      </c>
      <c r="DN326" s="130">
        <v>0</v>
      </c>
      <c r="DO326" s="43">
        <v>0</v>
      </c>
      <c r="DP326" s="43">
        <v>0</v>
      </c>
      <c r="DQ326" s="43">
        <v>0</v>
      </c>
      <c r="DR326" s="43">
        <v>0</v>
      </c>
      <c r="DS326" s="43">
        <v>0</v>
      </c>
      <c r="DT326" s="43">
        <v>0</v>
      </c>
      <c r="DU326" s="43">
        <v>0</v>
      </c>
      <c r="DV326" s="43">
        <v>0</v>
      </c>
      <c r="DW326" s="43">
        <v>0</v>
      </c>
      <c r="DX326" s="43">
        <v>0</v>
      </c>
      <c r="DY326" s="43">
        <v>0</v>
      </c>
      <c r="DZ326" s="58">
        <f t="shared" si="82"/>
        <v>0</v>
      </c>
      <c r="EA326" s="45" t="str">
        <f t="shared" ref="EA326:EA350" si="83">IF(DZ326=DG326,("CORRECTO"),("REVISAR"))</f>
        <v>CORRECTO</v>
      </c>
      <c r="EB326" s="45"/>
      <c r="EC326" s="47"/>
    </row>
    <row r="327" spans="1:133" ht="19.5" hidden="1" customHeight="1" x14ac:dyDescent="0.25">
      <c r="A327" s="48">
        <v>320</v>
      </c>
      <c r="B327" s="24">
        <v>2026</v>
      </c>
      <c r="C327" s="34" t="s">
        <v>62</v>
      </c>
      <c r="D327" s="28"/>
      <c r="E327" s="115"/>
      <c r="F327" s="26"/>
      <c r="G327" s="28"/>
      <c r="H327" s="28"/>
      <c r="I327" s="29"/>
      <c r="J327" s="29"/>
      <c r="K327" s="30"/>
      <c r="L327" s="31"/>
      <c r="M327" s="32"/>
      <c r="N327" s="33"/>
      <c r="O327" s="32"/>
      <c r="P327" s="32"/>
      <c r="Q327" s="32"/>
      <c r="R327" s="32"/>
      <c r="S327" s="32"/>
      <c r="T327" s="56"/>
      <c r="U327" s="32"/>
      <c r="V327" s="35"/>
      <c r="W327" s="51"/>
      <c r="X327" s="32"/>
      <c r="Y327" s="32"/>
      <c r="Z327" s="37" t="str">
        <f>+IFERROR(VLOOKUP(AA327,LISTAS!$C$2:$D$13,2,0)," ")</f>
        <v xml:space="preserve"> </v>
      </c>
      <c r="AA327" s="38" t="str">
        <f t="shared" ref="AA327:AA350" si="84">+MID(AB327,1,2)</f>
        <v/>
      </c>
      <c r="AB327" s="48"/>
      <c r="AC327" s="40" t="str">
        <f>+IFERROR(VLOOKUP(AB327,LISTAS!$A$9:$B$217,2,0)," ")</f>
        <v xml:space="preserve"> </v>
      </c>
      <c r="AD327" s="26"/>
      <c r="AE327" s="26"/>
      <c r="AF327" s="106"/>
      <c r="AG327" s="26"/>
      <c r="AH327" s="78"/>
      <c r="AI327" s="26"/>
      <c r="AJ327" s="26"/>
      <c r="AK327" s="26"/>
      <c r="AL327" s="26"/>
      <c r="AM327" s="218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26"/>
      <c r="CG327" s="26"/>
      <c r="CH327" s="26"/>
      <c r="CI327" s="26"/>
      <c r="CJ327" s="26"/>
      <c r="CK327" s="26"/>
      <c r="CL327" s="26"/>
      <c r="CM327" s="26"/>
      <c r="CN327" s="26"/>
      <c r="CO327" s="26"/>
      <c r="CP327" s="26"/>
      <c r="CQ327" s="26"/>
      <c r="CR327" s="26"/>
      <c r="CS327" s="26"/>
      <c r="CT327" s="26"/>
      <c r="CU327" s="26"/>
      <c r="CV327" s="26"/>
      <c r="CW327" s="26"/>
      <c r="CX327" s="26"/>
      <c r="CY327" s="26"/>
      <c r="CZ327" s="26"/>
      <c r="DA327" s="26"/>
      <c r="DB327" s="26"/>
      <c r="DC327" s="26"/>
      <c r="DD327" s="26"/>
      <c r="DE327" s="26"/>
      <c r="DF327" s="52"/>
      <c r="DG327" s="223">
        <f t="shared" ref="DG327:DG350" si="85">+AM327+AS327+AY327+BE327+BK327+BQ327+BW327+CC327+CI327+CO327+CU327+DA327</f>
        <v>0</v>
      </c>
      <c r="DH327" s="43">
        <f t="shared" ref="DH327:DH350" si="86">AO327+AU327+BA327+BG327+BM327+BS327+BY327+CE327+CK327+CQ327+CW327+DC327</f>
        <v>0</v>
      </c>
      <c r="DI327" s="43">
        <f t="shared" ref="DI327:DI350" si="87">AP327+AV327+BB327+BH327+BN327+BT327+BZ327+CF327+CL327+CR327+CX327+DD327</f>
        <v>0</v>
      </c>
      <c r="DJ327" s="128">
        <f t="shared" ref="DJ327:DJ350" si="88">AQ327+AW327+BC327+BI327+BO327+BU327+CA327+CG327+CM327+CS327+CY327+DE327</f>
        <v>0</v>
      </c>
      <c r="DK327" s="273" t="e">
        <f t="shared" ref="DK327:DK350" si="89">+DJ327/DG327</f>
        <v>#DIV/0!</v>
      </c>
      <c r="DL327" s="130">
        <f t="shared" ref="DL327:DL350" si="90">+DG327-DH327-DI327</f>
        <v>0</v>
      </c>
      <c r="DM327" s="135">
        <f t="shared" ref="DM327:DM350" si="91">AR327+AX327+BD327+BJ327+BP327+BV327+CB327+CH327+CN327+CT327+CZ327+DF327</f>
        <v>0</v>
      </c>
      <c r="DN327" s="130">
        <v>0</v>
      </c>
      <c r="DO327" s="43">
        <v>0</v>
      </c>
      <c r="DP327" s="43">
        <v>0</v>
      </c>
      <c r="DQ327" s="43">
        <v>0</v>
      </c>
      <c r="DR327" s="43">
        <v>0</v>
      </c>
      <c r="DS327" s="43">
        <v>0</v>
      </c>
      <c r="DT327" s="43">
        <v>0</v>
      </c>
      <c r="DU327" s="43">
        <v>0</v>
      </c>
      <c r="DV327" s="43">
        <v>0</v>
      </c>
      <c r="DW327" s="43">
        <v>0</v>
      </c>
      <c r="DX327" s="43">
        <v>0</v>
      </c>
      <c r="DY327" s="43">
        <v>0</v>
      </c>
      <c r="DZ327" s="58">
        <f t="shared" si="82"/>
        <v>0</v>
      </c>
      <c r="EA327" s="45" t="str">
        <f t="shared" si="83"/>
        <v>CORRECTO</v>
      </c>
      <c r="EB327" s="45"/>
      <c r="EC327" s="47"/>
    </row>
    <row r="328" spans="1:133" ht="19.5" hidden="1" customHeight="1" x14ac:dyDescent="0.25">
      <c r="A328" s="48">
        <v>321</v>
      </c>
      <c r="B328" s="24">
        <v>2026</v>
      </c>
      <c r="C328" s="34" t="s">
        <v>62</v>
      </c>
      <c r="D328" s="28"/>
      <c r="E328" s="115"/>
      <c r="F328" s="26"/>
      <c r="G328" s="28"/>
      <c r="H328" s="28"/>
      <c r="I328" s="29"/>
      <c r="J328" s="29"/>
      <c r="K328" s="30"/>
      <c r="L328" s="31"/>
      <c r="M328" s="32"/>
      <c r="N328" s="33"/>
      <c r="O328" s="32"/>
      <c r="P328" s="32"/>
      <c r="Q328" s="32"/>
      <c r="R328" s="32"/>
      <c r="S328" s="32"/>
      <c r="T328" s="56"/>
      <c r="U328" s="32"/>
      <c r="V328" s="35"/>
      <c r="W328" s="51"/>
      <c r="X328" s="32"/>
      <c r="Y328" s="32"/>
      <c r="Z328" s="37" t="str">
        <f>+IFERROR(VLOOKUP(AA328,LISTAS!$C$2:$D$13,2,0)," ")</f>
        <v xml:space="preserve"> </v>
      </c>
      <c r="AA328" s="38" t="str">
        <f t="shared" si="84"/>
        <v/>
      </c>
      <c r="AB328" s="48"/>
      <c r="AC328" s="40" t="str">
        <f>+IFERROR(VLOOKUP(AB328,LISTAS!$A$9:$B$217,2,0)," ")</f>
        <v xml:space="preserve"> </v>
      </c>
      <c r="AD328" s="26"/>
      <c r="AE328" s="26"/>
      <c r="AF328" s="106"/>
      <c r="AG328" s="26"/>
      <c r="AH328" s="78"/>
      <c r="AI328" s="26"/>
      <c r="AJ328" s="26"/>
      <c r="AK328" s="26"/>
      <c r="AL328" s="26"/>
      <c r="AM328" s="218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26"/>
      <c r="CG328" s="26"/>
      <c r="CH328" s="26"/>
      <c r="CI328" s="26"/>
      <c r="CJ328" s="26"/>
      <c r="CK328" s="26"/>
      <c r="CL328" s="26"/>
      <c r="CM328" s="26"/>
      <c r="CN328" s="26"/>
      <c r="CO328" s="26"/>
      <c r="CP328" s="26"/>
      <c r="CQ328" s="26"/>
      <c r="CR328" s="26"/>
      <c r="CS328" s="26"/>
      <c r="CT328" s="26"/>
      <c r="CU328" s="26"/>
      <c r="CV328" s="26"/>
      <c r="CW328" s="26"/>
      <c r="CX328" s="26"/>
      <c r="CY328" s="26"/>
      <c r="CZ328" s="26"/>
      <c r="DA328" s="26"/>
      <c r="DB328" s="26"/>
      <c r="DC328" s="26"/>
      <c r="DD328" s="26"/>
      <c r="DE328" s="26"/>
      <c r="DF328" s="52"/>
      <c r="DG328" s="223">
        <f t="shared" si="85"/>
        <v>0</v>
      </c>
      <c r="DH328" s="43">
        <f t="shared" si="86"/>
        <v>0</v>
      </c>
      <c r="DI328" s="43">
        <f t="shared" si="87"/>
        <v>0</v>
      </c>
      <c r="DJ328" s="128">
        <f t="shared" si="88"/>
        <v>0</v>
      </c>
      <c r="DK328" s="273" t="e">
        <f t="shared" si="89"/>
        <v>#DIV/0!</v>
      </c>
      <c r="DL328" s="130">
        <f t="shared" si="90"/>
        <v>0</v>
      </c>
      <c r="DM328" s="135">
        <f t="shared" si="91"/>
        <v>0</v>
      </c>
      <c r="DN328" s="130">
        <v>0</v>
      </c>
      <c r="DO328" s="43">
        <v>0</v>
      </c>
      <c r="DP328" s="43">
        <v>0</v>
      </c>
      <c r="DQ328" s="43">
        <v>0</v>
      </c>
      <c r="DR328" s="43">
        <v>0</v>
      </c>
      <c r="DS328" s="43">
        <v>0</v>
      </c>
      <c r="DT328" s="43">
        <v>0</v>
      </c>
      <c r="DU328" s="43">
        <v>0</v>
      </c>
      <c r="DV328" s="43">
        <v>0</v>
      </c>
      <c r="DW328" s="43">
        <v>0</v>
      </c>
      <c r="DX328" s="43">
        <v>0</v>
      </c>
      <c r="DY328" s="43">
        <v>0</v>
      </c>
      <c r="DZ328" s="58">
        <f t="shared" si="82"/>
        <v>0</v>
      </c>
      <c r="EA328" s="45" t="str">
        <f t="shared" si="83"/>
        <v>CORRECTO</v>
      </c>
      <c r="EB328" s="45"/>
      <c r="EC328" s="47"/>
    </row>
    <row r="329" spans="1:133" ht="19.5" hidden="1" customHeight="1" x14ac:dyDescent="0.25">
      <c r="A329" s="24">
        <v>322</v>
      </c>
      <c r="B329" s="24">
        <v>2026</v>
      </c>
      <c r="C329" s="34" t="s">
        <v>62</v>
      </c>
      <c r="D329" s="28"/>
      <c r="E329" s="115"/>
      <c r="F329" s="26"/>
      <c r="G329" s="28"/>
      <c r="H329" s="28"/>
      <c r="I329" s="29"/>
      <c r="J329" s="29"/>
      <c r="K329" s="30"/>
      <c r="L329" s="31"/>
      <c r="M329" s="32"/>
      <c r="N329" s="33"/>
      <c r="O329" s="32"/>
      <c r="P329" s="32"/>
      <c r="Q329" s="32"/>
      <c r="R329" s="32"/>
      <c r="S329" s="32"/>
      <c r="T329" s="56"/>
      <c r="U329" s="32"/>
      <c r="V329" s="35"/>
      <c r="W329" s="51"/>
      <c r="X329" s="32"/>
      <c r="Y329" s="32"/>
      <c r="Z329" s="37" t="str">
        <f>+IFERROR(VLOOKUP(AA329,LISTAS!$C$2:$D$13,2,0)," ")</f>
        <v xml:space="preserve"> </v>
      </c>
      <c r="AA329" s="38" t="str">
        <f t="shared" si="84"/>
        <v/>
      </c>
      <c r="AB329" s="48"/>
      <c r="AC329" s="40" t="str">
        <f>+IFERROR(VLOOKUP(AB329,LISTAS!$A$9:$B$217,2,0)," ")</f>
        <v xml:space="preserve"> </v>
      </c>
      <c r="AD329" s="26"/>
      <c r="AE329" s="26"/>
      <c r="AF329" s="106"/>
      <c r="AG329" s="26"/>
      <c r="AH329" s="78"/>
      <c r="AI329" s="26"/>
      <c r="AJ329" s="26"/>
      <c r="AK329" s="26"/>
      <c r="AL329" s="26"/>
      <c r="AM329" s="218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26"/>
      <c r="CG329" s="26"/>
      <c r="CH329" s="26"/>
      <c r="CI329" s="26"/>
      <c r="CJ329" s="26"/>
      <c r="CK329" s="26"/>
      <c r="CL329" s="26"/>
      <c r="CM329" s="26"/>
      <c r="CN329" s="26"/>
      <c r="CO329" s="26"/>
      <c r="CP329" s="26"/>
      <c r="CQ329" s="26"/>
      <c r="CR329" s="26"/>
      <c r="CS329" s="26"/>
      <c r="CT329" s="26"/>
      <c r="CU329" s="26"/>
      <c r="CV329" s="26"/>
      <c r="CW329" s="26"/>
      <c r="CX329" s="26"/>
      <c r="CY329" s="26"/>
      <c r="CZ329" s="26"/>
      <c r="DA329" s="26"/>
      <c r="DB329" s="26"/>
      <c r="DC329" s="26"/>
      <c r="DD329" s="26"/>
      <c r="DE329" s="26"/>
      <c r="DF329" s="52"/>
      <c r="DG329" s="223">
        <f t="shared" si="85"/>
        <v>0</v>
      </c>
      <c r="DH329" s="43">
        <f t="shared" si="86"/>
        <v>0</v>
      </c>
      <c r="DI329" s="43">
        <f t="shared" si="87"/>
        <v>0</v>
      </c>
      <c r="DJ329" s="128">
        <f t="shared" si="88"/>
        <v>0</v>
      </c>
      <c r="DK329" s="273" t="e">
        <f t="shared" si="89"/>
        <v>#DIV/0!</v>
      </c>
      <c r="DL329" s="130">
        <f t="shared" si="90"/>
        <v>0</v>
      </c>
      <c r="DM329" s="135">
        <f t="shared" si="91"/>
        <v>0</v>
      </c>
      <c r="DN329" s="130">
        <v>0</v>
      </c>
      <c r="DO329" s="43">
        <v>0</v>
      </c>
      <c r="DP329" s="43">
        <v>0</v>
      </c>
      <c r="DQ329" s="43">
        <v>0</v>
      </c>
      <c r="DR329" s="43">
        <v>0</v>
      </c>
      <c r="DS329" s="43">
        <v>0</v>
      </c>
      <c r="DT329" s="43">
        <v>0</v>
      </c>
      <c r="DU329" s="43">
        <v>0</v>
      </c>
      <c r="DV329" s="43">
        <v>0</v>
      </c>
      <c r="DW329" s="43">
        <v>0</v>
      </c>
      <c r="DX329" s="43">
        <v>0</v>
      </c>
      <c r="DY329" s="43">
        <v>0</v>
      </c>
      <c r="DZ329" s="58">
        <f t="shared" si="82"/>
        <v>0</v>
      </c>
      <c r="EA329" s="45" t="str">
        <f t="shared" si="83"/>
        <v>CORRECTO</v>
      </c>
      <c r="EB329" s="45"/>
      <c r="EC329" s="47"/>
    </row>
    <row r="330" spans="1:133" ht="19.5" hidden="1" customHeight="1" x14ac:dyDescent="0.25">
      <c r="A330" s="48">
        <v>323</v>
      </c>
      <c r="B330" s="24">
        <v>2026</v>
      </c>
      <c r="C330" s="34" t="s">
        <v>62</v>
      </c>
      <c r="D330" s="28"/>
      <c r="E330" s="115"/>
      <c r="F330" s="26"/>
      <c r="G330" s="28"/>
      <c r="H330" s="28"/>
      <c r="I330" s="29"/>
      <c r="J330" s="29"/>
      <c r="K330" s="30"/>
      <c r="L330" s="31"/>
      <c r="M330" s="32"/>
      <c r="N330" s="33"/>
      <c r="O330" s="32"/>
      <c r="P330" s="32"/>
      <c r="Q330" s="32"/>
      <c r="R330" s="32"/>
      <c r="S330" s="32"/>
      <c r="T330" s="56"/>
      <c r="U330" s="32"/>
      <c r="V330" s="35"/>
      <c r="W330" s="51"/>
      <c r="X330" s="32"/>
      <c r="Y330" s="32"/>
      <c r="Z330" s="37" t="str">
        <f>+IFERROR(VLOOKUP(AA330,LISTAS!$C$2:$D$13,2,0)," ")</f>
        <v xml:space="preserve"> </v>
      </c>
      <c r="AA330" s="38" t="str">
        <f t="shared" si="84"/>
        <v/>
      </c>
      <c r="AB330" s="48"/>
      <c r="AC330" s="40" t="str">
        <f>+IFERROR(VLOOKUP(AB330,LISTAS!$A$9:$B$217,2,0)," ")</f>
        <v xml:space="preserve"> </v>
      </c>
      <c r="AD330" s="26"/>
      <c r="AE330" s="26"/>
      <c r="AF330" s="106"/>
      <c r="AG330" s="26"/>
      <c r="AH330" s="78"/>
      <c r="AI330" s="26"/>
      <c r="AJ330" s="26"/>
      <c r="AK330" s="26"/>
      <c r="AL330" s="26"/>
      <c r="AM330" s="218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26"/>
      <c r="CG330" s="26"/>
      <c r="CH330" s="26"/>
      <c r="CI330" s="26"/>
      <c r="CJ330" s="26"/>
      <c r="CK330" s="26"/>
      <c r="CL330" s="26"/>
      <c r="CM330" s="26"/>
      <c r="CN330" s="26"/>
      <c r="CO330" s="26"/>
      <c r="CP330" s="26"/>
      <c r="CQ330" s="26"/>
      <c r="CR330" s="26"/>
      <c r="CS330" s="26"/>
      <c r="CT330" s="26"/>
      <c r="CU330" s="26"/>
      <c r="CV330" s="26"/>
      <c r="CW330" s="26"/>
      <c r="CX330" s="26"/>
      <c r="CY330" s="26"/>
      <c r="CZ330" s="26"/>
      <c r="DA330" s="26"/>
      <c r="DB330" s="26"/>
      <c r="DC330" s="26"/>
      <c r="DD330" s="26"/>
      <c r="DE330" s="26"/>
      <c r="DF330" s="52"/>
      <c r="DG330" s="223">
        <f t="shared" si="85"/>
        <v>0</v>
      </c>
      <c r="DH330" s="43">
        <f t="shared" si="86"/>
        <v>0</v>
      </c>
      <c r="DI330" s="43">
        <f t="shared" si="87"/>
        <v>0</v>
      </c>
      <c r="DJ330" s="128">
        <f t="shared" si="88"/>
        <v>0</v>
      </c>
      <c r="DK330" s="273" t="e">
        <f t="shared" si="89"/>
        <v>#DIV/0!</v>
      </c>
      <c r="DL330" s="130">
        <f t="shared" si="90"/>
        <v>0</v>
      </c>
      <c r="DM330" s="135">
        <f t="shared" si="91"/>
        <v>0</v>
      </c>
      <c r="DN330" s="130">
        <v>0</v>
      </c>
      <c r="DO330" s="43">
        <v>0</v>
      </c>
      <c r="DP330" s="43">
        <v>0</v>
      </c>
      <c r="DQ330" s="43">
        <v>0</v>
      </c>
      <c r="DR330" s="43">
        <v>0</v>
      </c>
      <c r="DS330" s="43">
        <v>0</v>
      </c>
      <c r="DT330" s="43">
        <v>0</v>
      </c>
      <c r="DU330" s="43">
        <v>0</v>
      </c>
      <c r="DV330" s="43">
        <v>0</v>
      </c>
      <c r="DW330" s="43">
        <v>0</v>
      </c>
      <c r="DX330" s="43">
        <v>0</v>
      </c>
      <c r="DY330" s="43">
        <v>0</v>
      </c>
      <c r="DZ330" s="58">
        <f t="shared" si="82"/>
        <v>0</v>
      </c>
      <c r="EA330" s="45" t="str">
        <f t="shared" si="83"/>
        <v>CORRECTO</v>
      </c>
      <c r="EB330" s="45"/>
      <c r="EC330" s="47"/>
    </row>
    <row r="331" spans="1:133" ht="19.5" hidden="1" customHeight="1" x14ac:dyDescent="0.25">
      <c r="A331" s="48">
        <v>324</v>
      </c>
      <c r="B331" s="24">
        <v>2026</v>
      </c>
      <c r="C331" s="34" t="s">
        <v>62</v>
      </c>
      <c r="D331" s="28"/>
      <c r="E331" s="115"/>
      <c r="F331" s="26"/>
      <c r="G331" s="28"/>
      <c r="H331" s="28"/>
      <c r="I331" s="29"/>
      <c r="J331" s="29"/>
      <c r="K331" s="30"/>
      <c r="L331" s="31"/>
      <c r="M331" s="32"/>
      <c r="N331" s="33"/>
      <c r="O331" s="32"/>
      <c r="P331" s="32"/>
      <c r="Q331" s="32"/>
      <c r="R331" s="32"/>
      <c r="S331" s="32"/>
      <c r="T331" s="56"/>
      <c r="U331" s="32"/>
      <c r="V331" s="35"/>
      <c r="W331" s="51"/>
      <c r="X331" s="32"/>
      <c r="Y331" s="32"/>
      <c r="Z331" s="37" t="str">
        <f>+IFERROR(VLOOKUP(AA331,LISTAS!$C$2:$D$13,2,0)," ")</f>
        <v xml:space="preserve"> </v>
      </c>
      <c r="AA331" s="38" t="str">
        <f t="shared" si="84"/>
        <v/>
      </c>
      <c r="AB331" s="48"/>
      <c r="AC331" s="40" t="str">
        <f>+IFERROR(VLOOKUP(AB331,LISTAS!$A$9:$B$217,2,0)," ")</f>
        <v xml:space="preserve"> </v>
      </c>
      <c r="AD331" s="26"/>
      <c r="AE331" s="26"/>
      <c r="AF331" s="106"/>
      <c r="AG331" s="26"/>
      <c r="AH331" s="78"/>
      <c r="AI331" s="26"/>
      <c r="AJ331" s="26"/>
      <c r="AK331" s="26"/>
      <c r="AL331" s="26"/>
      <c r="AM331" s="218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26"/>
      <c r="CG331" s="26"/>
      <c r="CH331" s="26"/>
      <c r="CI331" s="26"/>
      <c r="CJ331" s="26"/>
      <c r="CK331" s="26"/>
      <c r="CL331" s="26"/>
      <c r="CM331" s="26"/>
      <c r="CN331" s="26"/>
      <c r="CO331" s="26"/>
      <c r="CP331" s="26"/>
      <c r="CQ331" s="26"/>
      <c r="CR331" s="26"/>
      <c r="CS331" s="26"/>
      <c r="CT331" s="26"/>
      <c r="CU331" s="26"/>
      <c r="CV331" s="26"/>
      <c r="CW331" s="26"/>
      <c r="CX331" s="26"/>
      <c r="CY331" s="26"/>
      <c r="CZ331" s="26"/>
      <c r="DA331" s="26"/>
      <c r="DB331" s="26"/>
      <c r="DC331" s="26"/>
      <c r="DD331" s="26"/>
      <c r="DE331" s="26"/>
      <c r="DF331" s="52"/>
      <c r="DG331" s="223">
        <f t="shared" si="85"/>
        <v>0</v>
      </c>
      <c r="DH331" s="43">
        <f t="shared" si="86"/>
        <v>0</v>
      </c>
      <c r="DI331" s="43">
        <f t="shared" si="87"/>
        <v>0</v>
      </c>
      <c r="DJ331" s="128">
        <f t="shared" si="88"/>
        <v>0</v>
      </c>
      <c r="DK331" s="273" t="e">
        <f t="shared" si="89"/>
        <v>#DIV/0!</v>
      </c>
      <c r="DL331" s="130">
        <f t="shared" si="90"/>
        <v>0</v>
      </c>
      <c r="DM331" s="135">
        <f t="shared" si="91"/>
        <v>0</v>
      </c>
      <c r="DN331" s="130">
        <v>0</v>
      </c>
      <c r="DO331" s="43">
        <v>0</v>
      </c>
      <c r="DP331" s="43">
        <v>0</v>
      </c>
      <c r="DQ331" s="43">
        <v>0</v>
      </c>
      <c r="DR331" s="43">
        <v>0</v>
      </c>
      <c r="DS331" s="43">
        <v>0</v>
      </c>
      <c r="DT331" s="43">
        <v>0</v>
      </c>
      <c r="DU331" s="43">
        <v>0</v>
      </c>
      <c r="DV331" s="43">
        <v>0</v>
      </c>
      <c r="DW331" s="43">
        <v>0</v>
      </c>
      <c r="DX331" s="43">
        <v>0</v>
      </c>
      <c r="DY331" s="43">
        <v>0</v>
      </c>
      <c r="DZ331" s="58">
        <f t="shared" si="82"/>
        <v>0</v>
      </c>
      <c r="EA331" s="45" t="str">
        <f t="shared" si="83"/>
        <v>CORRECTO</v>
      </c>
      <c r="EB331" s="45"/>
      <c r="EC331" s="47"/>
    </row>
    <row r="332" spans="1:133" ht="19.5" hidden="1" customHeight="1" x14ac:dyDescent="0.25">
      <c r="A332" s="24">
        <v>325</v>
      </c>
      <c r="B332" s="24">
        <v>2026</v>
      </c>
      <c r="C332" s="34" t="s">
        <v>62</v>
      </c>
      <c r="D332" s="28"/>
      <c r="E332" s="115"/>
      <c r="F332" s="26"/>
      <c r="G332" s="28"/>
      <c r="H332" s="28"/>
      <c r="I332" s="29"/>
      <c r="J332" s="29"/>
      <c r="K332" s="30"/>
      <c r="L332" s="31"/>
      <c r="M332" s="32"/>
      <c r="N332" s="33"/>
      <c r="O332" s="32"/>
      <c r="P332" s="32"/>
      <c r="Q332" s="32"/>
      <c r="R332" s="32"/>
      <c r="S332" s="32"/>
      <c r="T332" s="56"/>
      <c r="U332" s="32"/>
      <c r="V332" s="35"/>
      <c r="W332" s="51"/>
      <c r="X332" s="32"/>
      <c r="Y332" s="32"/>
      <c r="Z332" s="37" t="str">
        <f>+IFERROR(VLOOKUP(AA332,LISTAS!$C$2:$D$13,2,0)," ")</f>
        <v xml:space="preserve"> </v>
      </c>
      <c r="AA332" s="38" t="str">
        <f t="shared" si="84"/>
        <v/>
      </c>
      <c r="AB332" s="48"/>
      <c r="AC332" s="40" t="str">
        <f>+IFERROR(VLOOKUP(AB332,LISTAS!$A$9:$B$217,2,0)," ")</f>
        <v xml:space="preserve"> </v>
      </c>
      <c r="AD332" s="26"/>
      <c r="AE332" s="26"/>
      <c r="AF332" s="106"/>
      <c r="AG332" s="26"/>
      <c r="AH332" s="78"/>
      <c r="AI332" s="26"/>
      <c r="AJ332" s="26"/>
      <c r="AK332" s="26"/>
      <c r="AL332" s="26"/>
      <c r="AM332" s="218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26"/>
      <c r="CG332" s="26"/>
      <c r="CH332" s="26"/>
      <c r="CI332" s="26"/>
      <c r="CJ332" s="26"/>
      <c r="CK332" s="26"/>
      <c r="CL332" s="26"/>
      <c r="CM332" s="26"/>
      <c r="CN332" s="26"/>
      <c r="CO332" s="26"/>
      <c r="CP332" s="26"/>
      <c r="CQ332" s="26"/>
      <c r="CR332" s="26"/>
      <c r="CS332" s="26"/>
      <c r="CT332" s="26"/>
      <c r="CU332" s="26"/>
      <c r="CV332" s="26"/>
      <c r="CW332" s="26"/>
      <c r="CX332" s="26"/>
      <c r="CY332" s="26"/>
      <c r="CZ332" s="26"/>
      <c r="DA332" s="26"/>
      <c r="DB332" s="26"/>
      <c r="DC332" s="26"/>
      <c r="DD332" s="26"/>
      <c r="DE332" s="26"/>
      <c r="DF332" s="52"/>
      <c r="DG332" s="223">
        <f t="shared" si="85"/>
        <v>0</v>
      </c>
      <c r="DH332" s="43">
        <f t="shared" si="86"/>
        <v>0</v>
      </c>
      <c r="DI332" s="43">
        <f t="shared" si="87"/>
        <v>0</v>
      </c>
      <c r="DJ332" s="128">
        <f t="shared" si="88"/>
        <v>0</v>
      </c>
      <c r="DK332" s="273" t="e">
        <f t="shared" si="89"/>
        <v>#DIV/0!</v>
      </c>
      <c r="DL332" s="130">
        <f t="shared" si="90"/>
        <v>0</v>
      </c>
      <c r="DM332" s="135">
        <f t="shared" si="91"/>
        <v>0</v>
      </c>
      <c r="DN332" s="130">
        <v>0</v>
      </c>
      <c r="DO332" s="43">
        <v>0</v>
      </c>
      <c r="DP332" s="43">
        <v>0</v>
      </c>
      <c r="DQ332" s="43">
        <v>0</v>
      </c>
      <c r="DR332" s="43">
        <v>0</v>
      </c>
      <c r="DS332" s="43">
        <v>0</v>
      </c>
      <c r="DT332" s="43">
        <v>0</v>
      </c>
      <c r="DU332" s="43">
        <v>0</v>
      </c>
      <c r="DV332" s="43">
        <v>0</v>
      </c>
      <c r="DW332" s="43">
        <v>0</v>
      </c>
      <c r="DX332" s="43">
        <v>0</v>
      </c>
      <c r="DY332" s="43">
        <v>0</v>
      </c>
      <c r="DZ332" s="58">
        <f t="shared" si="82"/>
        <v>0</v>
      </c>
      <c r="EA332" s="45" t="str">
        <f t="shared" si="83"/>
        <v>CORRECTO</v>
      </c>
      <c r="EB332" s="45"/>
      <c r="EC332" s="47"/>
    </row>
    <row r="333" spans="1:133" ht="19.5" hidden="1" customHeight="1" x14ac:dyDescent="0.25">
      <c r="A333" s="48">
        <v>326</v>
      </c>
      <c r="B333" s="24">
        <v>2026</v>
      </c>
      <c r="C333" s="34" t="s">
        <v>62</v>
      </c>
      <c r="D333" s="28"/>
      <c r="E333" s="115"/>
      <c r="F333" s="26"/>
      <c r="G333" s="28"/>
      <c r="H333" s="28"/>
      <c r="I333" s="29"/>
      <c r="J333" s="29"/>
      <c r="K333" s="30"/>
      <c r="L333" s="31"/>
      <c r="M333" s="32"/>
      <c r="N333" s="33"/>
      <c r="O333" s="32"/>
      <c r="P333" s="32"/>
      <c r="Q333" s="32"/>
      <c r="R333" s="32"/>
      <c r="S333" s="32"/>
      <c r="T333" s="56"/>
      <c r="U333" s="32"/>
      <c r="V333" s="35"/>
      <c r="W333" s="51"/>
      <c r="X333" s="32"/>
      <c r="Y333" s="32"/>
      <c r="Z333" s="37" t="str">
        <f>+IFERROR(VLOOKUP(AA333,LISTAS!$C$2:$D$13,2,0)," ")</f>
        <v xml:space="preserve"> </v>
      </c>
      <c r="AA333" s="38" t="str">
        <f t="shared" si="84"/>
        <v/>
      </c>
      <c r="AB333" s="48"/>
      <c r="AC333" s="40" t="str">
        <f>+IFERROR(VLOOKUP(AB333,LISTAS!$A$9:$B$217,2,0)," ")</f>
        <v xml:space="preserve"> </v>
      </c>
      <c r="AD333" s="26"/>
      <c r="AE333" s="26"/>
      <c r="AF333" s="106"/>
      <c r="AG333" s="26"/>
      <c r="AH333" s="78"/>
      <c r="AI333" s="26"/>
      <c r="AJ333" s="26"/>
      <c r="AK333" s="26"/>
      <c r="AL333" s="26"/>
      <c r="AM333" s="218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26"/>
      <c r="CG333" s="26"/>
      <c r="CH333" s="26"/>
      <c r="CI333" s="26"/>
      <c r="CJ333" s="26"/>
      <c r="CK333" s="26"/>
      <c r="CL333" s="26"/>
      <c r="CM333" s="26"/>
      <c r="CN333" s="26"/>
      <c r="CO333" s="26"/>
      <c r="CP333" s="26"/>
      <c r="CQ333" s="26"/>
      <c r="CR333" s="26"/>
      <c r="CS333" s="26"/>
      <c r="CT333" s="26"/>
      <c r="CU333" s="26"/>
      <c r="CV333" s="26"/>
      <c r="CW333" s="26"/>
      <c r="CX333" s="26"/>
      <c r="CY333" s="26"/>
      <c r="CZ333" s="26"/>
      <c r="DA333" s="26"/>
      <c r="DB333" s="26"/>
      <c r="DC333" s="26"/>
      <c r="DD333" s="26"/>
      <c r="DE333" s="26"/>
      <c r="DF333" s="52"/>
      <c r="DG333" s="223">
        <f t="shared" si="85"/>
        <v>0</v>
      </c>
      <c r="DH333" s="43">
        <f t="shared" si="86"/>
        <v>0</v>
      </c>
      <c r="DI333" s="43">
        <f t="shared" si="87"/>
        <v>0</v>
      </c>
      <c r="DJ333" s="128">
        <f t="shared" si="88"/>
        <v>0</v>
      </c>
      <c r="DK333" s="273" t="e">
        <f t="shared" si="89"/>
        <v>#DIV/0!</v>
      </c>
      <c r="DL333" s="130">
        <f t="shared" si="90"/>
        <v>0</v>
      </c>
      <c r="DM333" s="135">
        <f t="shared" si="91"/>
        <v>0</v>
      </c>
      <c r="DN333" s="130">
        <v>0</v>
      </c>
      <c r="DO333" s="43">
        <v>0</v>
      </c>
      <c r="DP333" s="43">
        <v>0</v>
      </c>
      <c r="DQ333" s="43">
        <v>0</v>
      </c>
      <c r="DR333" s="43">
        <v>0</v>
      </c>
      <c r="DS333" s="43">
        <v>0</v>
      </c>
      <c r="DT333" s="43">
        <v>0</v>
      </c>
      <c r="DU333" s="43">
        <v>0</v>
      </c>
      <c r="DV333" s="43">
        <v>0</v>
      </c>
      <c r="DW333" s="43">
        <v>0</v>
      </c>
      <c r="DX333" s="43">
        <v>0</v>
      </c>
      <c r="DY333" s="43">
        <v>0</v>
      </c>
      <c r="DZ333" s="58">
        <f t="shared" si="82"/>
        <v>0</v>
      </c>
      <c r="EA333" s="45" t="str">
        <f t="shared" si="83"/>
        <v>CORRECTO</v>
      </c>
      <c r="EB333" s="45"/>
      <c r="EC333" s="47"/>
    </row>
    <row r="334" spans="1:133" ht="19.5" hidden="1" customHeight="1" x14ac:dyDescent="0.25">
      <c r="A334" s="48">
        <v>327</v>
      </c>
      <c r="B334" s="24">
        <v>2026</v>
      </c>
      <c r="C334" s="34" t="s">
        <v>62</v>
      </c>
      <c r="D334" s="28"/>
      <c r="E334" s="115"/>
      <c r="F334" s="26"/>
      <c r="G334" s="28"/>
      <c r="H334" s="28"/>
      <c r="I334" s="28"/>
      <c r="J334" s="28"/>
      <c r="K334" s="30"/>
      <c r="L334" s="48"/>
      <c r="M334" s="32"/>
      <c r="N334" s="33"/>
      <c r="O334" s="32"/>
      <c r="P334" s="32"/>
      <c r="Q334" s="32"/>
      <c r="R334" s="32"/>
      <c r="S334" s="32"/>
      <c r="T334" s="34"/>
      <c r="U334" s="32"/>
      <c r="V334" s="35"/>
      <c r="W334" s="51"/>
      <c r="X334" s="32"/>
      <c r="Y334" s="32"/>
      <c r="Z334" s="37" t="str">
        <f>+IFERROR(VLOOKUP(AA334,LISTAS!$C$2:$D$13,2,0)," ")</f>
        <v xml:space="preserve"> </v>
      </c>
      <c r="AA334" s="38" t="str">
        <f t="shared" si="84"/>
        <v/>
      </c>
      <c r="AB334" s="48"/>
      <c r="AC334" s="40" t="str">
        <f>+IFERROR(VLOOKUP(AB334,LISTAS!$A$9:$B$217,2,0)," ")</f>
        <v xml:space="preserve"> </v>
      </c>
      <c r="AD334" s="26"/>
      <c r="AE334" s="26"/>
      <c r="AF334" s="106"/>
      <c r="AG334" s="26"/>
      <c r="AH334" s="78"/>
      <c r="AI334" s="26"/>
      <c r="AJ334" s="26"/>
      <c r="AK334" s="26"/>
      <c r="AL334" s="26"/>
      <c r="AM334" s="218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26"/>
      <c r="CG334" s="26"/>
      <c r="CH334" s="26"/>
      <c r="CI334" s="26"/>
      <c r="CJ334" s="26"/>
      <c r="CK334" s="26"/>
      <c r="CL334" s="26"/>
      <c r="CM334" s="26"/>
      <c r="CN334" s="26"/>
      <c r="CO334" s="26"/>
      <c r="CP334" s="26"/>
      <c r="CQ334" s="26"/>
      <c r="CR334" s="26"/>
      <c r="CS334" s="26"/>
      <c r="CT334" s="26"/>
      <c r="CU334" s="26"/>
      <c r="CV334" s="26"/>
      <c r="CW334" s="26"/>
      <c r="CX334" s="26"/>
      <c r="CY334" s="26"/>
      <c r="CZ334" s="26"/>
      <c r="DA334" s="26"/>
      <c r="DB334" s="26"/>
      <c r="DC334" s="26"/>
      <c r="DD334" s="26"/>
      <c r="DE334" s="26"/>
      <c r="DF334" s="52"/>
      <c r="DG334" s="223">
        <f t="shared" si="85"/>
        <v>0</v>
      </c>
      <c r="DH334" s="43">
        <f t="shared" si="86"/>
        <v>0</v>
      </c>
      <c r="DI334" s="43">
        <f t="shared" si="87"/>
        <v>0</v>
      </c>
      <c r="DJ334" s="128">
        <f t="shared" si="88"/>
        <v>0</v>
      </c>
      <c r="DK334" s="273" t="e">
        <f t="shared" si="89"/>
        <v>#DIV/0!</v>
      </c>
      <c r="DL334" s="130">
        <f t="shared" si="90"/>
        <v>0</v>
      </c>
      <c r="DM334" s="135">
        <f t="shared" si="91"/>
        <v>0</v>
      </c>
      <c r="DN334" s="130">
        <v>0</v>
      </c>
      <c r="DO334" s="43">
        <v>0</v>
      </c>
      <c r="DP334" s="43">
        <v>0</v>
      </c>
      <c r="DQ334" s="43">
        <v>0</v>
      </c>
      <c r="DR334" s="43">
        <v>0</v>
      </c>
      <c r="DS334" s="43">
        <v>0</v>
      </c>
      <c r="DT334" s="43">
        <v>0</v>
      </c>
      <c r="DU334" s="43">
        <v>0</v>
      </c>
      <c r="DV334" s="43">
        <v>0</v>
      </c>
      <c r="DW334" s="43">
        <v>0</v>
      </c>
      <c r="DX334" s="43">
        <v>0</v>
      </c>
      <c r="DY334" s="43">
        <v>0</v>
      </c>
      <c r="DZ334" s="58">
        <f t="shared" si="82"/>
        <v>0</v>
      </c>
      <c r="EA334" s="45" t="str">
        <f t="shared" si="83"/>
        <v>CORRECTO</v>
      </c>
      <c r="EB334" s="45"/>
      <c r="EC334" s="47"/>
    </row>
    <row r="335" spans="1:133" ht="19.5" hidden="1" customHeight="1" x14ac:dyDescent="0.25">
      <c r="A335" s="24">
        <v>328</v>
      </c>
      <c r="B335" s="24">
        <v>2026</v>
      </c>
      <c r="C335" s="34" t="s">
        <v>62</v>
      </c>
      <c r="D335" s="28"/>
      <c r="E335" s="115"/>
      <c r="F335" s="26"/>
      <c r="G335" s="28"/>
      <c r="H335" s="28"/>
      <c r="I335" s="28"/>
      <c r="J335" s="28"/>
      <c r="K335" s="30"/>
      <c r="L335" s="48"/>
      <c r="M335" s="32"/>
      <c r="N335" s="33"/>
      <c r="O335" s="32"/>
      <c r="P335" s="32"/>
      <c r="Q335" s="32"/>
      <c r="R335" s="32"/>
      <c r="S335" s="32"/>
      <c r="T335" s="34"/>
      <c r="U335" s="32"/>
      <c r="V335" s="35"/>
      <c r="W335" s="51"/>
      <c r="X335" s="32"/>
      <c r="Y335" s="32"/>
      <c r="Z335" s="37" t="str">
        <f>+IFERROR(VLOOKUP(AA335,LISTAS!$C$2:$D$13,2,0)," ")</f>
        <v xml:space="preserve"> </v>
      </c>
      <c r="AA335" s="38" t="str">
        <f t="shared" si="84"/>
        <v/>
      </c>
      <c r="AB335" s="48"/>
      <c r="AC335" s="40" t="str">
        <f>+IFERROR(VLOOKUP(AB335,LISTAS!$A$9:$B$217,2,0)," ")</f>
        <v xml:space="preserve"> </v>
      </c>
      <c r="AD335" s="26"/>
      <c r="AE335" s="26"/>
      <c r="AF335" s="106"/>
      <c r="AG335" s="26"/>
      <c r="AH335" s="78"/>
      <c r="AI335" s="26"/>
      <c r="AJ335" s="26"/>
      <c r="AK335" s="26"/>
      <c r="AL335" s="26"/>
      <c r="AM335" s="218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26"/>
      <c r="CG335" s="26"/>
      <c r="CH335" s="26"/>
      <c r="CI335" s="26"/>
      <c r="CJ335" s="26"/>
      <c r="CK335" s="26"/>
      <c r="CL335" s="26"/>
      <c r="CM335" s="26"/>
      <c r="CN335" s="26"/>
      <c r="CO335" s="26"/>
      <c r="CP335" s="26"/>
      <c r="CQ335" s="26"/>
      <c r="CR335" s="26"/>
      <c r="CS335" s="26"/>
      <c r="CT335" s="26"/>
      <c r="CU335" s="26"/>
      <c r="CV335" s="26"/>
      <c r="CW335" s="26"/>
      <c r="CX335" s="26"/>
      <c r="CY335" s="26"/>
      <c r="CZ335" s="26"/>
      <c r="DA335" s="26"/>
      <c r="DB335" s="26"/>
      <c r="DC335" s="26"/>
      <c r="DD335" s="26"/>
      <c r="DE335" s="26"/>
      <c r="DF335" s="52"/>
      <c r="DG335" s="223">
        <f t="shared" si="85"/>
        <v>0</v>
      </c>
      <c r="DH335" s="43">
        <f t="shared" si="86"/>
        <v>0</v>
      </c>
      <c r="DI335" s="43">
        <f t="shared" si="87"/>
        <v>0</v>
      </c>
      <c r="DJ335" s="128">
        <f t="shared" si="88"/>
        <v>0</v>
      </c>
      <c r="DK335" s="273" t="e">
        <f t="shared" si="89"/>
        <v>#DIV/0!</v>
      </c>
      <c r="DL335" s="130">
        <f t="shared" si="90"/>
        <v>0</v>
      </c>
      <c r="DM335" s="135">
        <f t="shared" si="91"/>
        <v>0</v>
      </c>
      <c r="DN335" s="130">
        <v>0</v>
      </c>
      <c r="DO335" s="43">
        <v>0</v>
      </c>
      <c r="DP335" s="43">
        <v>0</v>
      </c>
      <c r="DQ335" s="43">
        <v>0</v>
      </c>
      <c r="DR335" s="43">
        <v>0</v>
      </c>
      <c r="DS335" s="43">
        <v>0</v>
      </c>
      <c r="DT335" s="43">
        <v>0</v>
      </c>
      <c r="DU335" s="43">
        <v>0</v>
      </c>
      <c r="DV335" s="43">
        <v>0</v>
      </c>
      <c r="DW335" s="43">
        <v>0</v>
      </c>
      <c r="DX335" s="43">
        <v>0</v>
      </c>
      <c r="DY335" s="43">
        <v>0</v>
      </c>
      <c r="DZ335" s="58">
        <f t="shared" si="82"/>
        <v>0</v>
      </c>
      <c r="EA335" s="45" t="str">
        <f t="shared" si="83"/>
        <v>CORRECTO</v>
      </c>
      <c r="EB335" s="45"/>
      <c r="EC335" s="47"/>
    </row>
    <row r="336" spans="1:133" ht="19.5" hidden="1" customHeight="1" x14ac:dyDescent="0.25">
      <c r="A336" s="48">
        <v>329</v>
      </c>
      <c r="B336" s="24">
        <v>2026</v>
      </c>
      <c r="C336" s="34" t="s">
        <v>62</v>
      </c>
      <c r="D336" s="28"/>
      <c r="E336" s="26"/>
      <c r="F336" s="26"/>
      <c r="G336" s="28"/>
      <c r="H336" s="50"/>
      <c r="I336" s="28"/>
      <c r="J336" s="28"/>
      <c r="K336" s="30"/>
      <c r="L336" s="31"/>
      <c r="M336" s="32"/>
      <c r="N336" s="55"/>
      <c r="O336" s="54"/>
      <c r="P336" s="54"/>
      <c r="Q336" s="54"/>
      <c r="R336" s="54"/>
      <c r="S336" s="32"/>
      <c r="T336" s="34"/>
      <c r="U336" s="32"/>
      <c r="V336" s="35"/>
      <c r="W336" s="51"/>
      <c r="X336" s="32"/>
      <c r="Y336" s="32"/>
      <c r="Z336" s="37" t="str">
        <f>+IFERROR(VLOOKUP(AA336,LISTAS!$C$2:$D$13,2,0)," ")</f>
        <v xml:space="preserve"> </v>
      </c>
      <c r="AA336" s="38" t="str">
        <f t="shared" si="84"/>
        <v/>
      </c>
      <c r="AB336" s="48"/>
      <c r="AC336" s="40" t="str">
        <f>+IFERROR(VLOOKUP(AB336,LISTAS!$A$9:$B$217,2,0)," ")</f>
        <v xml:space="preserve"> </v>
      </c>
      <c r="AD336" s="26"/>
      <c r="AE336" s="26"/>
      <c r="AF336" s="106"/>
      <c r="AG336" s="26"/>
      <c r="AH336" s="78"/>
      <c r="AI336" s="26"/>
      <c r="AJ336" s="26"/>
      <c r="AK336" s="26"/>
      <c r="AL336" s="26"/>
      <c r="AM336" s="218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26"/>
      <c r="CG336" s="26"/>
      <c r="CH336" s="26"/>
      <c r="CI336" s="26"/>
      <c r="CJ336" s="26"/>
      <c r="CK336" s="26"/>
      <c r="CL336" s="26"/>
      <c r="CM336" s="26"/>
      <c r="CN336" s="26"/>
      <c r="CO336" s="26"/>
      <c r="CP336" s="26"/>
      <c r="CQ336" s="26"/>
      <c r="CR336" s="26"/>
      <c r="CS336" s="26"/>
      <c r="CT336" s="26"/>
      <c r="CU336" s="26"/>
      <c r="CV336" s="26"/>
      <c r="CW336" s="26"/>
      <c r="CX336" s="26"/>
      <c r="CY336" s="26"/>
      <c r="CZ336" s="26"/>
      <c r="DA336" s="26"/>
      <c r="DB336" s="26"/>
      <c r="DC336" s="26"/>
      <c r="DD336" s="26"/>
      <c r="DE336" s="26"/>
      <c r="DF336" s="52"/>
      <c r="DG336" s="223">
        <f t="shared" si="85"/>
        <v>0</v>
      </c>
      <c r="DH336" s="43">
        <f t="shared" si="86"/>
        <v>0</v>
      </c>
      <c r="DI336" s="43">
        <f t="shared" si="87"/>
        <v>0</v>
      </c>
      <c r="DJ336" s="128">
        <f t="shared" si="88"/>
        <v>0</v>
      </c>
      <c r="DK336" s="273" t="e">
        <f t="shared" si="89"/>
        <v>#DIV/0!</v>
      </c>
      <c r="DL336" s="130">
        <f t="shared" si="90"/>
        <v>0</v>
      </c>
      <c r="DM336" s="135">
        <f t="shared" si="91"/>
        <v>0</v>
      </c>
      <c r="DN336" s="130">
        <v>0</v>
      </c>
      <c r="DO336" s="43">
        <v>0</v>
      </c>
      <c r="DP336" s="43">
        <v>0</v>
      </c>
      <c r="DQ336" s="43">
        <v>0</v>
      </c>
      <c r="DR336" s="43">
        <v>0</v>
      </c>
      <c r="DS336" s="43">
        <v>0</v>
      </c>
      <c r="DT336" s="43">
        <v>0</v>
      </c>
      <c r="DU336" s="43">
        <v>0</v>
      </c>
      <c r="DV336" s="43">
        <v>0</v>
      </c>
      <c r="DW336" s="43">
        <v>0</v>
      </c>
      <c r="DX336" s="43">
        <v>0</v>
      </c>
      <c r="DY336" s="43">
        <v>0</v>
      </c>
      <c r="DZ336" s="58">
        <f t="shared" si="82"/>
        <v>0</v>
      </c>
      <c r="EA336" s="45" t="str">
        <f t="shared" si="83"/>
        <v>CORRECTO</v>
      </c>
      <c r="EB336" s="45"/>
      <c r="EC336" s="47"/>
    </row>
    <row r="337" spans="1:133" ht="19.5" hidden="1" customHeight="1" x14ac:dyDescent="0.25">
      <c r="A337" s="48">
        <v>330</v>
      </c>
      <c r="B337" s="24">
        <v>2026</v>
      </c>
      <c r="C337" s="34" t="s">
        <v>62</v>
      </c>
      <c r="D337" s="28"/>
      <c r="E337" s="115"/>
      <c r="F337" s="26"/>
      <c r="G337" s="28"/>
      <c r="H337" s="50"/>
      <c r="I337" s="28"/>
      <c r="J337" s="28"/>
      <c r="K337" s="35"/>
      <c r="L337" s="48"/>
      <c r="M337" s="32"/>
      <c r="N337" s="33"/>
      <c r="O337" s="32"/>
      <c r="P337" s="32"/>
      <c r="Q337" s="32"/>
      <c r="R337" s="32"/>
      <c r="S337" s="32"/>
      <c r="T337" s="34"/>
      <c r="U337" s="32"/>
      <c r="V337" s="35"/>
      <c r="W337" s="51"/>
      <c r="X337" s="32"/>
      <c r="Y337" s="32"/>
      <c r="Z337" s="37" t="str">
        <f>+IFERROR(VLOOKUP(AA337,LISTAS!$C$2:$D$13,2,0)," ")</f>
        <v xml:space="preserve"> </v>
      </c>
      <c r="AA337" s="38" t="str">
        <f t="shared" si="84"/>
        <v/>
      </c>
      <c r="AB337" s="48"/>
      <c r="AC337" s="40" t="str">
        <f>+IFERROR(VLOOKUP(AB337,LISTAS!$A$9:$B$217,2,0)," ")</f>
        <v xml:space="preserve"> </v>
      </c>
      <c r="AD337" s="26"/>
      <c r="AE337" s="26"/>
      <c r="AF337" s="106"/>
      <c r="AG337" s="26"/>
      <c r="AH337" s="78"/>
      <c r="AI337" s="26"/>
      <c r="AJ337" s="26"/>
      <c r="AK337" s="26"/>
      <c r="AL337" s="26"/>
      <c r="AM337" s="218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26"/>
      <c r="CG337" s="26"/>
      <c r="CH337" s="26"/>
      <c r="CI337" s="26"/>
      <c r="CJ337" s="26"/>
      <c r="CK337" s="26"/>
      <c r="CL337" s="26"/>
      <c r="CM337" s="26"/>
      <c r="CN337" s="26"/>
      <c r="CO337" s="26"/>
      <c r="CP337" s="26"/>
      <c r="CQ337" s="26"/>
      <c r="CR337" s="26"/>
      <c r="CS337" s="26"/>
      <c r="CT337" s="26"/>
      <c r="CU337" s="26"/>
      <c r="CV337" s="26"/>
      <c r="CW337" s="26"/>
      <c r="CX337" s="26"/>
      <c r="CY337" s="26"/>
      <c r="CZ337" s="26"/>
      <c r="DA337" s="26"/>
      <c r="DB337" s="26"/>
      <c r="DC337" s="26"/>
      <c r="DD337" s="26"/>
      <c r="DE337" s="26"/>
      <c r="DF337" s="52"/>
      <c r="DG337" s="223">
        <f t="shared" si="85"/>
        <v>0</v>
      </c>
      <c r="DH337" s="43">
        <f t="shared" si="86"/>
        <v>0</v>
      </c>
      <c r="DI337" s="43">
        <f t="shared" si="87"/>
        <v>0</v>
      </c>
      <c r="DJ337" s="128">
        <f t="shared" si="88"/>
        <v>0</v>
      </c>
      <c r="DK337" s="273" t="e">
        <f t="shared" si="89"/>
        <v>#DIV/0!</v>
      </c>
      <c r="DL337" s="130">
        <f t="shared" si="90"/>
        <v>0</v>
      </c>
      <c r="DM337" s="135">
        <f t="shared" si="91"/>
        <v>0</v>
      </c>
      <c r="DN337" s="130">
        <v>0</v>
      </c>
      <c r="DO337" s="43">
        <v>0</v>
      </c>
      <c r="DP337" s="43">
        <v>0</v>
      </c>
      <c r="DQ337" s="43">
        <v>0</v>
      </c>
      <c r="DR337" s="43">
        <v>0</v>
      </c>
      <c r="DS337" s="43">
        <v>0</v>
      </c>
      <c r="DT337" s="43">
        <v>0</v>
      </c>
      <c r="DU337" s="43">
        <v>0</v>
      </c>
      <c r="DV337" s="43">
        <v>0</v>
      </c>
      <c r="DW337" s="43">
        <v>0</v>
      </c>
      <c r="DX337" s="43">
        <v>0</v>
      </c>
      <c r="DY337" s="43">
        <v>0</v>
      </c>
      <c r="DZ337" s="58">
        <f t="shared" si="82"/>
        <v>0</v>
      </c>
      <c r="EA337" s="45" t="str">
        <f t="shared" si="83"/>
        <v>CORRECTO</v>
      </c>
      <c r="EB337" s="45"/>
      <c r="EC337" s="47"/>
    </row>
    <row r="338" spans="1:133" ht="19.5" hidden="1" customHeight="1" x14ac:dyDescent="0.25">
      <c r="A338" s="24">
        <v>331</v>
      </c>
      <c r="B338" s="24">
        <v>2026</v>
      </c>
      <c r="C338" s="34" t="s">
        <v>62</v>
      </c>
      <c r="D338" s="28"/>
      <c r="E338" s="115"/>
      <c r="F338" s="26"/>
      <c r="G338" s="28"/>
      <c r="H338" s="50"/>
      <c r="I338" s="28"/>
      <c r="J338" s="28"/>
      <c r="K338" s="35"/>
      <c r="L338" s="48"/>
      <c r="M338" s="32"/>
      <c r="N338" s="33"/>
      <c r="O338" s="32"/>
      <c r="P338" s="32"/>
      <c r="Q338" s="32"/>
      <c r="R338" s="32"/>
      <c r="S338" s="32"/>
      <c r="T338" s="34"/>
      <c r="U338" s="32"/>
      <c r="V338" s="35"/>
      <c r="W338" s="51"/>
      <c r="X338" s="32"/>
      <c r="Y338" s="32"/>
      <c r="Z338" s="37" t="str">
        <f>+IFERROR(VLOOKUP(AA338,LISTAS!$C$2:$D$13,2,0)," ")</f>
        <v xml:space="preserve"> </v>
      </c>
      <c r="AA338" s="38" t="str">
        <f t="shared" si="84"/>
        <v/>
      </c>
      <c r="AB338" s="48"/>
      <c r="AC338" s="40" t="str">
        <f>+IFERROR(VLOOKUP(AB338,LISTAS!$A$9:$B$217,2,0)," ")</f>
        <v xml:space="preserve"> </v>
      </c>
      <c r="AD338" s="26"/>
      <c r="AE338" s="26"/>
      <c r="AF338" s="106"/>
      <c r="AG338" s="26"/>
      <c r="AH338" s="78"/>
      <c r="AI338" s="26"/>
      <c r="AJ338" s="26"/>
      <c r="AK338" s="26"/>
      <c r="AL338" s="26"/>
      <c r="AM338" s="218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26"/>
      <c r="CG338" s="26"/>
      <c r="CH338" s="26"/>
      <c r="CI338" s="26"/>
      <c r="CJ338" s="26"/>
      <c r="CK338" s="26"/>
      <c r="CL338" s="26"/>
      <c r="CM338" s="26"/>
      <c r="CN338" s="26"/>
      <c r="CO338" s="26"/>
      <c r="CP338" s="26"/>
      <c r="CQ338" s="26"/>
      <c r="CR338" s="26"/>
      <c r="CS338" s="26"/>
      <c r="CT338" s="26"/>
      <c r="CU338" s="26"/>
      <c r="CV338" s="26"/>
      <c r="CW338" s="26"/>
      <c r="CX338" s="26"/>
      <c r="CY338" s="26"/>
      <c r="CZ338" s="26"/>
      <c r="DA338" s="26"/>
      <c r="DB338" s="26"/>
      <c r="DC338" s="26"/>
      <c r="DD338" s="26"/>
      <c r="DE338" s="26"/>
      <c r="DF338" s="52"/>
      <c r="DG338" s="223">
        <f t="shared" si="85"/>
        <v>0</v>
      </c>
      <c r="DH338" s="43">
        <f t="shared" si="86"/>
        <v>0</v>
      </c>
      <c r="DI338" s="43">
        <f t="shared" si="87"/>
        <v>0</v>
      </c>
      <c r="DJ338" s="128">
        <f t="shared" si="88"/>
        <v>0</v>
      </c>
      <c r="DK338" s="273" t="e">
        <f t="shared" si="89"/>
        <v>#DIV/0!</v>
      </c>
      <c r="DL338" s="130">
        <f t="shared" si="90"/>
        <v>0</v>
      </c>
      <c r="DM338" s="135">
        <f t="shared" si="91"/>
        <v>0</v>
      </c>
      <c r="DN338" s="130">
        <v>0</v>
      </c>
      <c r="DO338" s="43">
        <v>0</v>
      </c>
      <c r="DP338" s="43">
        <v>0</v>
      </c>
      <c r="DQ338" s="43">
        <v>0</v>
      </c>
      <c r="DR338" s="43">
        <v>0</v>
      </c>
      <c r="DS338" s="43">
        <v>0</v>
      </c>
      <c r="DT338" s="43">
        <v>0</v>
      </c>
      <c r="DU338" s="43">
        <v>0</v>
      </c>
      <c r="DV338" s="43">
        <v>0</v>
      </c>
      <c r="DW338" s="43">
        <v>0</v>
      </c>
      <c r="DX338" s="43">
        <v>0</v>
      </c>
      <c r="DY338" s="43">
        <v>0</v>
      </c>
      <c r="DZ338" s="58">
        <f t="shared" si="82"/>
        <v>0</v>
      </c>
      <c r="EA338" s="45" t="str">
        <f t="shared" si="83"/>
        <v>CORRECTO</v>
      </c>
      <c r="EB338" s="45"/>
      <c r="EC338" s="47"/>
    </row>
    <row r="339" spans="1:133" ht="19.5" hidden="1" customHeight="1" x14ac:dyDescent="0.25">
      <c r="A339" s="48">
        <v>332</v>
      </c>
      <c r="B339" s="24">
        <v>2026</v>
      </c>
      <c r="C339" s="34" t="s">
        <v>62</v>
      </c>
      <c r="D339" s="28"/>
      <c r="E339" s="115"/>
      <c r="F339" s="26"/>
      <c r="G339" s="28"/>
      <c r="H339" s="50"/>
      <c r="I339" s="28"/>
      <c r="J339" s="28"/>
      <c r="K339" s="35"/>
      <c r="L339" s="48"/>
      <c r="M339" s="32"/>
      <c r="N339" s="33"/>
      <c r="O339" s="32"/>
      <c r="P339" s="32"/>
      <c r="Q339" s="32"/>
      <c r="R339" s="32"/>
      <c r="S339" s="32"/>
      <c r="T339" s="34"/>
      <c r="U339" s="32"/>
      <c r="V339" s="35"/>
      <c r="W339" s="51"/>
      <c r="X339" s="32"/>
      <c r="Y339" s="32"/>
      <c r="Z339" s="37" t="str">
        <f>+IFERROR(VLOOKUP(AA339,LISTAS!$C$2:$D$13,2,0)," ")</f>
        <v xml:space="preserve"> </v>
      </c>
      <c r="AA339" s="38" t="str">
        <f t="shared" si="84"/>
        <v/>
      </c>
      <c r="AB339" s="48"/>
      <c r="AC339" s="40" t="str">
        <f>+IFERROR(VLOOKUP(AB339,LISTAS!$A$9:$B$217,2,0)," ")</f>
        <v xml:space="preserve"> </v>
      </c>
      <c r="AD339" s="26"/>
      <c r="AE339" s="26"/>
      <c r="AF339" s="106"/>
      <c r="AG339" s="26"/>
      <c r="AH339" s="78"/>
      <c r="AI339" s="26"/>
      <c r="AJ339" s="26"/>
      <c r="AK339" s="26"/>
      <c r="AL339" s="26"/>
      <c r="AM339" s="218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26"/>
      <c r="CG339" s="26"/>
      <c r="CH339" s="26"/>
      <c r="CI339" s="26"/>
      <c r="CJ339" s="26"/>
      <c r="CK339" s="26"/>
      <c r="CL339" s="26"/>
      <c r="CM339" s="26"/>
      <c r="CN339" s="26"/>
      <c r="CO339" s="26"/>
      <c r="CP339" s="26"/>
      <c r="CQ339" s="26"/>
      <c r="CR339" s="26"/>
      <c r="CS339" s="26"/>
      <c r="CT339" s="26"/>
      <c r="CU339" s="26"/>
      <c r="CV339" s="26"/>
      <c r="CW339" s="26"/>
      <c r="CX339" s="26"/>
      <c r="CY339" s="26"/>
      <c r="CZ339" s="26"/>
      <c r="DA339" s="26"/>
      <c r="DB339" s="26"/>
      <c r="DC339" s="26"/>
      <c r="DD339" s="26"/>
      <c r="DE339" s="26"/>
      <c r="DF339" s="52"/>
      <c r="DG339" s="223">
        <f t="shared" si="85"/>
        <v>0</v>
      </c>
      <c r="DH339" s="43">
        <f t="shared" si="86"/>
        <v>0</v>
      </c>
      <c r="DI339" s="43">
        <f t="shared" si="87"/>
        <v>0</v>
      </c>
      <c r="DJ339" s="128">
        <f t="shared" si="88"/>
        <v>0</v>
      </c>
      <c r="DK339" s="273" t="e">
        <f t="shared" si="89"/>
        <v>#DIV/0!</v>
      </c>
      <c r="DL339" s="130">
        <f t="shared" si="90"/>
        <v>0</v>
      </c>
      <c r="DM339" s="135">
        <f t="shared" si="91"/>
        <v>0</v>
      </c>
      <c r="DN339" s="130">
        <v>0</v>
      </c>
      <c r="DO339" s="43">
        <v>0</v>
      </c>
      <c r="DP339" s="43">
        <v>0</v>
      </c>
      <c r="DQ339" s="43">
        <v>0</v>
      </c>
      <c r="DR339" s="43">
        <v>0</v>
      </c>
      <c r="DS339" s="43">
        <v>0</v>
      </c>
      <c r="DT339" s="43">
        <v>0</v>
      </c>
      <c r="DU339" s="43">
        <v>0</v>
      </c>
      <c r="DV339" s="43">
        <v>0</v>
      </c>
      <c r="DW339" s="43">
        <v>0</v>
      </c>
      <c r="DX339" s="43">
        <v>0</v>
      </c>
      <c r="DY339" s="43">
        <v>0</v>
      </c>
      <c r="DZ339" s="58">
        <f t="shared" si="82"/>
        <v>0</v>
      </c>
      <c r="EA339" s="45" t="str">
        <f t="shared" si="83"/>
        <v>CORRECTO</v>
      </c>
      <c r="EB339" s="45"/>
      <c r="EC339" s="47"/>
    </row>
    <row r="340" spans="1:133" ht="19.5" hidden="1" customHeight="1" x14ac:dyDescent="0.25">
      <c r="A340" s="48">
        <v>333</v>
      </c>
      <c r="B340" s="24">
        <v>2026</v>
      </c>
      <c r="C340" s="34" t="s">
        <v>62</v>
      </c>
      <c r="D340" s="28"/>
      <c r="E340" s="115"/>
      <c r="F340" s="26"/>
      <c r="G340" s="28"/>
      <c r="H340" s="50"/>
      <c r="I340" s="28"/>
      <c r="J340" s="28"/>
      <c r="K340" s="35"/>
      <c r="L340" s="48"/>
      <c r="M340" s="32"/>
      <c r="N340" s="33"/>
      <c r="O340" s="32"/>
      <c r="P340" s="32"/>
      <c r="Q340" s="32"/>
      <c r="R340" s="32"/>
      <c r="S340" s="32"/>
      <c r="T340" s="34"/>
      <c r="U340" s="32"/>
      <c r="V340" s="35"/>
      <c r="W340" s="51"/>
      <c r="X340" s="32"/>
      <c r="Y340" s="32"/>
      <c r="Z340" s="37" t="str">
        <f>+IFERROR(VLOOKUP(AA340,LISTAS!$C$2:$D$13,2,0)," ")</f>
        <v xml:space="preserve"> </v>
      </c>
      <c r="AA340" s="38" t="str">
        <f t="shared" si="84"/>
        <v/>
      </c>
      <c r="AB340" s="48"/>
      <c r="AC340" s="40" t="str">
        <f>+IFERROR(VLOOKUP(AB340,LISTAS!$A$9:$B$217,2,0)," ")</f>
        <v xml:space="preserve"> </v>
      </c>
      <c r="AD340" s="26"/>
      <c r="AE340" s="26"/>
      <c r="AF340" s="106"/>
      <c r="AG340" s="26"/>
      <c r="AH340" s="78"/>
      <c r="AI340" s="26"/>
      <c r="AJ340" s="26"/>
      <c r="AK340" s="26"/>
      <c r="AL340" s="26"/>
      <c r="AM340" s="218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26"/>
      <c r="CG340" s="26"/>
      <c r="CH340" s="26"/>
      <c r="CI340" s="26"/>
      <c r="CJ340" s="26"/>
      <c r="CK340" s="26"/>
      <c r="CL340" s="26"/>
      <c r="CM340" s="26"/>
      <c r="CN340" s="26"/>
      <c r="CO340" s="26"/>
      <c r="CP340" s="26"/>
      <c r="CQ340" s="26"/>
      <c r="CR340" s="26"/>
      <c r="CS340" s="26"/>
      <c r="CT340" s="26"/>
      <c r="CU340" s="26"/>
      <c r="CV340" s="26"/>
      <c r="CW340" s="26"/>
      <c r="CX340" s="26"/>
      <c r="CY340" s="26"/>
      <c r="CZ340" s="26"/>
      <c r="DA340" s="26"/>
      <c r="DB340" s="26"/>
      <c r="DC340" s="26"/>
      <c r="DD340" s="26"/>
      <c r="DE340" s="26"/>
      <c r="DF340" s="52"/>
      <c r="DG340" s="223">
        <f t="shared" si="85"/>
        <v>0</v>
      </c>
      <c r="DH340" s="43">
        <f t="shared" si="86"/>
        <v>0</v>
      </c>
      <c r="DI340" s="43">
        <f t="shared" si="87"/>
        <v>0</v>
      </c>
      <c r="DJ340" s="128">
        <f t="shared" si="88"/>
        <v>0</v>
      </c>
      <c r="DK340" s="273" t="e">
        <f t="shared" si="89"/>
        <v>#DIV/0!</v>
      </c>
      <c r="DL340" s="130">
        <f t="shared" si="90"/>
        <v>0</v>
      </c>
      <c r="DM340" s="135">
        <f t="shared" si="91"/>
        <v>0</v>
      </c>
      <c r="DN340" s="130">
        <v>0</v>
      </c>
      <c r="DO340" s="43">
        <v>0</v>
      </c>
      <c r="DP340" s="43">
        <v>0</v>
      </c>
      <c r="DQ340" s="43">
        <v>0</v>
      </c>
      <c r="DR340" s="43">
        <v>0</v>
      </c>
      <c r="DS340" s="43">
        <v>0</v>
      </c>
      <c r="DT340" s="43">
        <v>0</v>
      </c>
      <c r="DU340" s="43">
        <v>0</v>
      </c>
      <c r="DV340" s="43">
        <v>0</v>
      </c>
      <c r="DW340" s="43">
        <v>0</v>
      </c>
      <c r="DX340" s="43">
        <v>0</v>
      </c>
      <c r="DY340" s="43">
        <v>0</v>
      </c>
      <c r="DZ340" s="58">
        <f t="shared" si="82"/>
        <v>0</v>
      </c>
      <c r="EA340" s="45" t="str">
        <f t="shared" si="83"/>
        <v>CORRECTO</v>
      </c>
      <c r="EB340" s="45"/>
      <c r="EC340" s="47"/>
    </row>
    <row r="341" spans="1:133" ht="19.5" hidden="1" customHeight="1" x14ac:dyDescent="0.25">
      <c r="A341" s="24">
        <v>334</v>
      </c>
      <c r="B341" s="24">
        <v>2026</v>
      </c>
      <c r="C341" s="34" t="s">
        <v>62</v>
      </c>
      <c r="D341" s="28"/>
      <c r="E341" s="115"/>
      <c r="F341" s="26"/>
      <c r="G341" s="28"/>
      <c r="H341" s="50"/>
      <c r="I341" s="28"/>
      <c r="J341" s="28"/>
      <c r="K341" s="35"/>
      <c r="L341" s="48"/>
      <c r="M341" s="32"/>
      <c r="N341" s="33"/>
      <c r="O341" s="32"/>
      <c r="P341" s="32"/>
      <c r="Q341" s="32"/>
      <c r="R341" s="32"/>
      <c r="S341" s="32"/>
      <c r="T341" s="34"/>
      <c r="U341" s="32"/>
      <c r="V341" s="35"/>
      <c r="W341" s="51"/>
      <c r="X341" s="32"/>
      <c r="Y341" s="32"/>
      <c r="Z341" s="37" t="str">
        <f>+IFERROR(VLOOKUP(AA341,LISTAS!$C$2:$D$13,2,0)," ")</f>
        <v xml:space="preserve"> </v>
      </c>
      <c r="AA341" s="38" t="str">
        <f t="shared" si="84"/>
        <v/>
      </c>
      <c r="AB341" s="48"/>
      <c r="AC341" s="40" t="str">
        <f>+IFERROR(VLOOKUP(AB341,LISTAS!$A$9:$B$217,2,0)," ")</f>
        <v xml:space="preserve"> </v>
      </c>
      <c r="AD341" s="26"/>
      <c r="AE341" s="26"/>
      <c r="AF341" s="106"/>
      <c r="AG341" s="26"/>
      <c r="AH341" s="78"/>
      <c r="AI341" s="26"/>
      <c r="AJ341" s="26"/>
      <c r="AK341" s="26"/>
      <c r="AL341" s="26"/>
      <c r="AM341" s="218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26"/>
      <c r="CG341" s="26"/>
      <c r="CH341" s="26"/>
      <c r="CI341" s="26"/>
      <c r="CJ341" s="26"/>
      <c r="CK341" s="26"/>
      <c r="CL341" s="26"/>
      <c r="CM341" s="26"/>
      <c r="CN341" s="26"/>
      <c r="CO341" s="26"/>
      <c r="CP341" s="26"/>
      <c r="CQ341" s="26"/>
      <c r="CR341" s="26"/>
      <c r="CS341" s="26"/>
      <c r="CT341" s="26"/>
      <c r="CU341" s="26"/>
      <c r="CV341" s="26"/>
      <c r="CW341" s="26"/>
      <c r="CX341" s="26"/>
      <c r="CY341" s="26"/>
      <c r="CZ341" s="26"/>
      <c r="DA341" s="26"/>
      <c r="DB341" s="26"/>
      <c r="DC341" s="26"/>
      <c r="DD341" s="26"/>
      <c r="DE341" s="26"/>
      <c r="DF341" s="52"/>
      <c r="DG341" s="223">
        <f t="shared" si="85"/>
        <v>0</v>
      </c>
      <c r="DH341" s="43">
        <f t="shared" si="86"/>
        <v>0</v>
      </c>
      <c r="DI341" s="43">
        <f t="shared" si="87"/>
        <v>0</v>
      </c>
      <c r="DJ341" s="128">
        <f t="shared" si="88"/>
        <v>0</v>
      </c>
      <c r="DK341" s="273" t="e">
        <f t="shared" si="89"/>
        <v>#DIV/0!</v>
      </c>
      <c r="DL341" s="130">
        <f t="shared" si="90"/>
        <v>0</v>
      </c>
      <c r="DM341" s="135">
        <f t="shared" si="91"/>
        <v>0</v>
      </c>
      <c r="DN341" s="130">
        <v>0</v>
      </c>
      <c r="DO341" s="43">
        <v>0</v>
      </c>
      <c r="DP341" s="43">
        <v>0</v>
      </c>
      <c r="DQ341" s="43">
        <v>0</v>
      </c>
      <c r="DR341" s="43">
        <v>0</v>
      </c>
      <c r="DS341" s="43">
        <v>0</v>
      </c>
      <c r="DT341" s="43">
        <v>0</v>
      </c>
      <c r="DU341" s="43">
        <v>0</v>
      </c>
      <c r="DV341" s="43">
        <v>0</v>
      </c>
      <c r="DW341" s="43">
        <v>0</v>
      </c>
      <c r="DX341" s="43">
        <v>0</v>
      </c>
      <c r="DY341" s="43">
        <v>0</v>
      </c>
      <c r="DZ341" s="58">
        <f t="shared" si="82"/>
        <v>0</v>
      </c>
      <c r="EA341" s="45" t="str">
        <f t="shared" si="83"/>
        <v>CORRECTO</v>
      </c>
      <c r="EB341" s="45"/>
      <c r="EC341" s="47"/>
    </row>
    <row r="342" spans="1:133" ht="19.5" hidden="1" customHeight="1" x14ac:dyDescent="0.25">
      <c r="A342" s="48">
        <v>335</v>
      </c>
      <c r="B342" s="24">
        <v>2026</v>
      </c>
      <c r="C342" s="34" t="s">
        <v>62</v>
      </c>
      <c r="D342" s="28"/>
      <c r="E342" s="115"/>
      <c r="F342" s="26"/>
      <c r="G342" s="28"/>
      <c r="H342" s="50"/>
      <c r="I342" s="28"/>
      <c r="J342" s="28"/>
      <c r="K342" s="35"/>
      <c r="L342" s="48"/>
      <c r="M342" s="32"/>
      <c r="N342" s="33"/>
      <c r="O342" s="32"/>
      <c r="P342" s="32"/>
      <c r="Q342" s="32"/>
      <c r="R342" s="32"/>
      <c r="S342" s="32"/>
      <c r="T342" s="34"/>
      <c r="U342" s="32"/>
      <c r="V342" s="35"/>
      <c r="W342" s="51"/>
      <c r="X342" s="32"/>
      <c r="Y342" s="32"/>
      <c r="Z342" s="37" t="str">
        <f>+IFERROR(VLOOKUP(AA342,LISTAS!$C$2:$D$13,2,0)," ")</f>
        <v xml:space="preserve"> </v>
      </c>
      <c r="AA342" s="38" t="str">
        <f t="shared" si="84"/>
        <v/>
      </c>
      <c r="AB342" s="48"/>
      <c r="AC342" s="40" t="str">
        <f>+IFERROR(VLOOKUP(AB342,LISTAS!$A$9:$B$217,2,0)," ")</f>
        <v xml:space="preserve"> </v>
      </c>
      <c r="AD342" s="26"/>
      <c r="AE342" s="26"/>
      <c r="AF342" s="106"/>
      <c r="AG342" s="26"/>
      <c r="AH342" s="78"/>
      <c r="AI342" s="26"/>
      <c r="AJ342" s="26"/>
      <c r="AK342" s="26"/>
      <c r="AL342" s="26"/>
      <c r="AM342" s="218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26"/>
      <c r="CG342" s="26"/>
      <c r="CH342" s="26"/>
      <c r="CI342" s="26"/>
      <c r="CJ342" s="26"/>
      <c r="CK342" s="26"/>
      <c r="CL342" s="26"/>
      <c r="CM342" s="26"/>
      <c r="CN342" s="26"/>
      <c r="CO342" s="26"/>
      <c r="CP342" s="26"/>
      <c r="CQ342" s="26"/>
      <c r="CR342" s="26"/>
      <c r="CS342" s="26"/>
      <c r="CT342" s="26"/>
      <c r="CU342" s="26"/>
      <c r="CV342" s="26"/>
      <c r="CW342" s="26"/>
      <c r="CX342" s="26"/>
      <c r="CY342" s="26"/>
      <c r="CZ342" s="26"/>
      <c r="DA342" s="26"/>
      <c r="DB342" s="26"/>
      <c r="DC342" s="26"/>
      <c r="DD342" s="26"/>
      <c r="DE342" s="26"/>
      <c r="DF342" s="52"/>
      <c r="DG342" s="223">
        <f t="shared" si="85"/>
        <v>0</v>
      </c>
      <c r="DH342" s="43">
        <f t="shared" si="86"/>
        <v>0</v>
      </c>
      <c r="DI342" s="43">
        <f t="shared" si="87"/>
        <v>0</v>
      </c>
      <c r="DJ342" s="128">
        <f t="shared" si="88"/>
        <v>0</v>
      </c>
      <c r="DK342" s="273" t="e">
        <f t="shared" si="89"/>
        <v>#DIV/0!</v>
      </c>
      <c r="DL342" s="130">
        <f t="shared" si="90"/>
        <v>0</v>
      </c>
      <c r="DM342" s="135">
        <f t="shared" si="91"/>
        <v>0</v>
      </c>
      <c r="DN342" s="130">
        <v>0</v>
      </c>
      <c r="DO342" s="43">
        <v>0</v>
      </c>
      <c r="DP342" s="43">
        <v>0</v>
      </c>
      <c r="DQ342" s="43">
        <v>0</v>
      </c>
      <c r="DR342" s="43">
        <v>0</v>
      </c>
      <c r="DS342" s="43">
        <v>0</v>
      </c>
      <c r="DT342" s="43">
        <v>0</v>
      </c>
      <c r="DU342" s="43">
        <v>0</v>
      </c>
      <c r="DV342" s="43">
        <v>0</v>
      </c>
      <c r="DW342" s="43">
        <v>0</v>
      </c>
      <c r="DX342" s="43">
        <v>0</v>
      </c>
      <c r="DY342" s="43">
        <v>0</v>
      </c>
      <c r="DZ342" s="58">
        <f t="shared" si="82"/>
        <v>0</v>
      </c>
      <c r="EA342" s="45" t="str">
        <f t="shared" si="83"/>
        <v>CORRECTO</v>
      </c>
      <c r="EB342" s="45"/>
      <c r="EC342" s="47"/>
    </row>
    <row r="343" spans="1:133" ht="19.5" hidden="1" customHeight="1" x14ac:dyDescent="0.25">
      <c r="A343" s="48">
        <v>336</v>
      </c>
      <c r="B343" s="24">
        <v>2026</v>
      </c>
      <c r="C343" s="34" t="s">
        <v>62</v>
      </c>
      <c r="D343" s="28"/>
      <c r="E343" s="115"/>
      <c r="F343" s="26"/>
      <c r="G343" s="28"/>
      <c r="H343" s="50"/>
      <c r="I343" s="28"/>
      <c r="J343" s="28"/>
      <c r="K343" s="35"/>
      <c r="L343" s="48"/>
      <c r="M343" s="32"/>
      <c r="N343" s="33"/>
      <c r="O343" s="32"/>
      <c r="P343" s="32"/>
      <c r="Q343" s="32"/>
      <c r="R343" s="32"/>
      <c r="S343" s="32"/>
      <c r="T343" s="34"/>
      <c r="U343" s="32"/>
      <c r="V343" s="35"/>
      <c r="W343" s="51"/>
      <c r="X343" s="32"/>
      <c r="Y343" s="32"/>
      <c r="Z343" s="37" t="str">
        <f>+IFERROR(VLOOKUP(AA343,LISTAS!$C$2:$D$13,2,0)," ")</f>
        <v xml:space="preserve"> </v>
      </c>
      <c r="AA343" s="38" t="str">
        <f t="shared" si="84"/>
        <v/>
      </c>
      <c r="AB343" s="48"/>
      <c r="AC343" s="40" t="str">
        <f>+IFERROR(VLOOKUP(AB343,LISTAS!$A$9:$B$217,2,0)," ")</f>
        <v xml:space="preserve"> </v>
      </c>
      <c r="AD343" s="26"/>
      <c r="AE343" s="26"/>
      <c r="AF343" s="106"/>
      <c r="AG343" s="26"/>
      <c r="AH343" s="78"/>
      <c r="AI343" s="26"/>
      <c r="AJ343" s="26"/>
      <c r="AK343" s="26"/>
      <c r="AL343" s="26"/>
      <c r="AM343" s="218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26"/>
      <c r="CG343" s="26"/>
      <c r="CH343" s="26"/>
      <c r="CI343" s="26"/>
      <c r="CJ343" s="26"/>
      <c r="CK343" s="26"/>
      <c r="CL343" s="26"/>
      <c r="CM343" s="26"/>
      <c r="CN343" s="26"/>
      <c r="CO343" s="26"/>
      <c r="CP343" s="26"/>
      <c r="CQ343" s="26"/>
      <c r="CR343" s="26"/>
      <c r="CS343" s="26"/>
      <c r="CT343" s="26"/>
      <c r="CU343" s="26"/>
      <c r="CV343" s="26"/>
      <c r="CW343" s="26"/>
      <c r="CX343" s="26"/>
      <c r="CY343" s="26"/>
      <c r="CZ343" s="26"/>
      <c r="DA343" s="26"/>
      <c r="DB343" s="26"/>
      <c r="DC343" s="26"/>
      <c r="DD343" s="26"/>
      <c r="DE343" s="26"/>
      <c r="DF343" s="52"/>
      <c r="DG343" s="223">
        <f t="shared" si="85"/>
        <v>0</v>
      </c>
      <c r="DH343" s="43">
        <f t="shared" si="86"/>
        <v>0</v>
      </c>
      <c r="DI343" s="43">
        <f t="shared" si="87"/>
        <v>0</v>
      </c>
      <c r="DJ343" s="128">
        <f t="shared" si="88"/>
        <v>0</v>
      </c>
      <c r="DK343" s="273" t="e">
        <f t="shared" si="89"/>
        <v>#DIV/0!</v>
      </c>
      <c r="DL343" s="130">
        <f t="shared" si="90"/>
        <v>0</v>
      </c>
      <c r="DM343" s="135">
        <f t="shared" si="91"/>
        <v>0</v>
      </c>
      <c r="DN343" s="130">
        <v>0</v>
      </c>
      <c r="DO343" s="43">
        <v>0</v>
      </c>
      <c r="DP343" s="43">
        <v>0</v>
      </c>
      <c r="DQ343" s="43">
        <v>0</v>
      </c>
      <c r="DR343" s="43">
        <v>0</v>
      </c>
      <c r="DS343" s="43">
        <v>0</v>
      </c>
      <c r="DT343" s="43">
        <v>0</v>
      </c>
      <c r="DU343" s="43">
        <v>0</v>
      </c>
      <c r="DV343" s="43">
        <v>0</v>
      </c>
      <c r="DW343" s="43">
        <v>0</v>
      </c>
      <c r="DX343" s="43">
        <v>0</v>
      </c>
      <c r="DY343" s="43">
        <v>0</v>
      </c>
      <c r="DZ343" s="58">
        <f t="shared" si="82"/>
        <v>0</v>
      </c>
      <c r="EA343" s="45" t="str">
        <f t="shared" si="83"/>
        <v>CORRECTO</v>
      </c>
      <c r="EB343" s="45"/>
      <c r="EC343" s="47"/>
    </row>
    <row r="344" spans="1:133" ht="19.5" hidden="1" customHeight="1" x14ac:dyDescent="0.25">
      <c r="A344" s="24">
        <v>337</v>
      </c>
      <c r="B344" s="24">
        <v>2026</v>
      </c>
      <c r="C344" s="34" t="s">
        <v>62</v>
      </c>
      <c r="D344" s="28"/>
      <c r="E344" s="115"/>
      <c r="F344" s="26"/>
      <c r="G344" s="28"/>
      <c r="H344" s="50"/>
      <c r="I344" s="28"/>
      <c r="J344" s="28"/>
      <c r="K344" s="35"/>
      <c r="L344" s="48"/>
      <c r="M344" s="32"/>
      <c r="N344" s="33"/>
      <c r="O344" s="32"/>
      <c r="P344" s="32"/>
      <c r="Q344" s="32"/>
      <c r="R344" s="32"/>
      <c r="S344" s="32"/>
      <c r="T344" s="34"/>
      <c r="U344" s="32"/>
      <c r="V344" s="35"/>
      <c r="W344" s="51"/>
      <c r="X344" s="32"/>
      <c r="Y344" s="32"/>
      <c r="Z344" s="37" t="str">
        <f>+IFERROR(VLOOKUP(AA344,LISTAS!$C$2:$D$13,2,0)," ")</f>
        <v xml:space="preserve"> </v>
      </c>
      <c r="AA344" s="38" t="str">
        <f t="shared" si="84"/>
        <v/>
      </c>
      <c r="AB344" s="48"/>
      <c r="AC344" s="40" t="str">
        <f>+IFERROR(VLOOKUP(AB344,LISTAS!$A$9:$B$217,2,0)," ")</f>
        <v xml:space="preserve"> </v>
      </c>
      <c r="AD344" s="26"/>
      <c r="AE344" s="26"/>
      <c r="AF344" s="106"/>
      <c r="AG344" s="26"/>
      <c r="AH344" s="78"/>
      <c r="AI344" s="26"/>
      <c r="AJ344" s="26"/>
      <c r="AK344" s="26"/>
      <c r="AL344" s="26"/>
      <c r="AM344" s="218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26"/>
      <c r="CG344" s="26"/>
      <c r="CH344" s="26"/>
      <c r="CI344" s="26"/>
      <c r="CJ344" s="26"/>
      <c r="CK344" s="26"/>
      <c r="CL344" s="26"/>
      <c r="CM344" s="26"/>
      <c r="CN344" s="26"/>
      <c r="CO344" s="26"/>
      <c r="CP344" s="26"/>
      <c r="CQ344" s="26"/>
      <c r="CR344" s="26"/>
      <c r="CS344" s="26"/>
      <c r="CT344" s="26"/>
      <c r="CU344" s="26"/>
      <c r="CV344" s="26"/>
      <c r="CW344" s="26"/>
      <c r="CX344" s="26"/>
      <c r="CY344" s="26"/>
      <c r="CZ344" s="26"/>
      <c r="DA344" s="26"/>
      <c r="DB344" s="26"/>
      <c r="DC344" s="26"/>
      <c r="DD344" s="26"/>
      <c r="DE344" s="26"/>
      <c r="DF344" s="52"/>
      <c r="DG344" s="223">
        <f t="shared" si="85"/>
        <v>0</v>
      </c>
      <c r="DH344" s="43">
        <f t="shared" si="86"/>
        <v>0</v>
      </c>
      <c r="DI344" s="43">
        <f t="shared" si="87"/>
        <v>0</v>
      </c>
      <c r="DJ344" s="128">
        <f t="shared" si="88"/>
        <v>0</v>
      </c>
      <c r="DK344" s="273" t="e">
        <f t="shared" si="89"/>
        <v>#DIV/0!</v>
      </c>
      <c r="DL344" s="130">
        <f t="shared" si="90"/>
        <v>0</v>
      </c>
      <c r="DM344" s="135">
        <f t="shared" si="91"/>
        <v>0</v>
      </c>
      <c r="DN344" s="130">
        <v>0</v>
      </c>
      <c r="DO344" s="43">
        <v>0</v>
      </c>
      <c r="DP344" s="43">
        <v>0</v>
      </c>
      <c r="DQ344" s="43">
        <v>0</v>
      </c>
      <c r="DR344" s="43">
        <v>0</v>
      </c>
      <c r="DS344" s="43">
        <v>0</v>
      </c>
      <c r="DT344" s="43">
        <v>0</v>
      </c>
      <c r="DU344" s="43">
        <v>0</v>
      </c>
      <c r="DV344" s="43">
        <v>0</v>
      </c>
      <c r="DW344" s="43">
        <v>0</v>
      </c>
      <c r="DX344" s="43">
        <v>0</v>
      </c>
      <c r="DY344" s="43">
        <v>0</v>
      </c>
      <c r="DZ344" s="58">
        <f t="shared" si="82"/>
        <v>0</v>
      </c>
      <c r="EA344" s="45" t="str">
        <f t="shared" si="83"/>
        <v>CORRECTO</v>
      </c>
      <c r="EB344" s="45"/>
      <c r="EC344" s="47"/>
    </row>
    <row r="345" spans="1:133" ht="19.5" hidden="1" customHeight="1" x14ac:dyDescent="0.25">
      <c r="A345" s="48">
        <v>338</v>
      </c>
      <c r="B345" s="24">
        <v>2026</v>
      </c>
      <c r="C345" s="34" t="s">
        <v>62</v>
      </c>
      <c r="D345" s="28"/>
      <c r="E345" s="115"/>
      <c r="F345" s="26"/>
      <c r="G345" s="28"/>
      <c r="H345" s="50"/>
      <c r="I345" s="28"/>
      <c r="J345" s="28"/>
      <c r="K345" s="35"/>
      <c r="L345" s="48"/>
      <c r="M345" s="32"/>
      <c r="N345" s="33"/>
      <c r="O345" s="32"/>
      <c r="P345" s="32"/>
      <c r="Q345" s="32"/>
      <c r="R345" s="32"/>
      <c r="S345" s="32"/>
      <c r="T345" s="34"/>
      <c r="U345" s="32"/>
      <c r="V345" s="35"/>
      <c r="W345" s="51"/>
      <c r="X345" s="32"/>
      <c r="Y345" s="32"/>
      <c r="Z345" s="37" t="str">
        <f>+IFERROR(VLOOKUP(AA345,LISTAS!$C$2:$D$13,2,0)," ")</f>
        <v xml:space="preserve"> </v>
      </c>
      <c r="AA345" s="38" t="str">
        <f t="shared" si="84"/>
        <v/>
      </c>
      <c r="AB345" s="48"/>
      <c r="AC345" s="40" t="str">
        <f>+IFERROR(VLOOKUP(AB345,LISTAS!$A$9:$B$217,2,0)," ")</f>
        <v xml:space="preserve"> </v>
      </c>
      <c r="AD345" s="26"/>
      <c r="AE345" s="26"/>
      <c r="AF345" s="106"/>
      <c r="AG345" s="26"/>
      <c r="AH345" s="78"/>
      <c r="AI345" s="26"/>
      <c r="AJ345" s="26"/>
      <c r="AK345" s="26"/>
      <c r="AL345" s="26"/>
      <c r="AM345" s="218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26"/>
      <c r="CG345" s="26"/>
      <c r="CH345" s="26"/>
      <c r="CI345" s="26"/>
      <c r="CJ345" s="26"/>
      <c r="CK345" s="26"/>
      <c r="CL345" s="26"/>
      <c r="CM345" s="26"/>
      <c r="CN345" s="26"/>
      <c r="CO345" s="26"/>
      <c r="CP345" s="26"/>
      <c r="CQ345" s="26"/>
      <c r="CR345" s="26"/>
      <c r="CS345" s="26"/>
      <c r="CT345" s="26"/>
      <c r="CU345" s="26"/>
      <c r="CV345" s="26"/>
      <c r="CW345" s="26"/>
      <c r="CX345" s="26"/>
      <c r="CY345" s="26"/>
      <c r="CZ345" s="26"/>
      <c r="DA345" s="26"/>
      <c r="DB345" s="26"/>
      <c r="DC345" s="26"/>
      <c r="DD345" s="26"/>
      <c r="DE345" s="26"/>
      <c r="DF345" s="52"/>
      <c r="DG345" s="223">
        <f t="shared" si="85"/>
        <v>0</v>
      </c>
      <c r="DH345" s="43">
        <f t="shared" si="86"/>
        <v>0</v>
      </c>
      <c r="DI345" s="43">
        <f t="shared" si="87"/>
        <v>0</v>
      </c>
      <c r="DJ345" s="128">
        <f t="shared" si="88"/>
        <v>0</v>
      </c>
      <c r="DK345" s="273" t="e">
        <f t="shared" si="89"/>
        <v>#DIV/0!</v>
      </c>
      <c r="DL345" s="130">
        <f t="shared" si="90"/>
        <v>0</v>
      </c>
      <c r="DM345" s="135">
        <f t="shared" si="91"/>
        <v>0</v>
      </c>
      <c r="DN345" s="130">
        <v>0</v>
      </c>
      <c r="DO345" s="43">
        <v>0</v>
      </c>
      <c r="DP345" s="43">
        <v>0</v>
      </c>
      <c r="DQ345" s="43">
        <v>0</v>
      </c>
      <c r="DR345" s="43">
        <v>0</v>
      </c>
      <c r="DS345" s="43">
        <v>0</v>
      </c>
      <c r="DT345" s="43">
        <v>0</v>
      </c>
      <c r="DU345" s="43">
        <v>0</v>
      </c>
      <c r="DV345" s="43">
        <v>0</v>
      </c>
      <c r="DW345" s="43">
        <v>0</v>
      </c>
      <c r="DX345" s="43">
        <v>0</v>
      </c>
      <c r="DY345" s="43">
        <v>0</v>
      </c>
      <c r="DZ345" s="58">
        <f t="shared" si="82"/>
        <v>0</v>
      </c>
      <c r="EA345" s="45" t="str">
        <f t="shared" si="83"/>
        <v>CORRECTO</v>
      </c>
      <c r="EB345" s="45"/>
      <c r="EC345" s="47"/>
    </row>
    <row r="346" spans="1:133" ht="19.5" hidden="1" customHeight="1" x14ac:dyDescent="0.25">
      <c r="A346" s="48">
        <v>339</v>
      </c>
      <c r="B346" s="24">
        <v>2026</v>
      </c>
      <c r="C346" s="34" t="s">
        <v>62</v>
      </c>
      <c r="D346" s="28"/>
      <c r="E346" s="115"/>
      <c r="F346" s="26"/>
      <c r="G346" s="28"/>
      <c r="H346" s="50"/>
      <c r="I346" s="28"/>
      <c r="J346" s="28"/>
      <c r="K346" s="35"/>
      <c r="L346" s="48"/>
      <c r="M346" s="32"/>
      <c r="N346" s="33"/>
      <c r="O346" s="32"/>
      <c r="P346" s="32"/>
      <c r="Q346" s="32"/>
      <c r="R346" s="32"/>
      <c r="S346" s="32"/>
      <c r="T346" s="34"/>
      <c r="U346" s="32"/>
      <c r="V346" s="35"/>
      <c r="W346" s="51"/>
      <c r="X346" s="32"/>
      <c r="Y346" s="32"/>
      <c r="Z346" s="37" t="str">
        <f>+IFERROR(VLOOKUP(AA346,LISTAS!$C$2:$D$13,2,0)," ")</f>
        <v xml:space="preserve"> </v>
      </c>
      <c r="AA346" s="38" t="str">
        <f t="shared" si="84"/>
        <v/>
      </c>
      <c r="AB346" s="48"/>
      <c r="AC346" s="40" t="str">
        <f>+IFERROR(VLOOKUP(AB346,LISTAS!$A$9:$B$217,2,0)," ")</f>
        <v xml:space="preserve"> </v>
      </c>
      <c r="AD346" s="26"/>
      <c r="AE346" s="26"/>
      <c r="AF346" s="106"/>
      <c r="AG346" s="26"/>
      <c r="AH346" s="78"/>
      <c r="AI346" s="26"/>
      <c r="AJ346" s="26"/>
      <c r="AK346" s="26"/>
      <c r="AL346" s="26"/>
      <c r="AM346" s="218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26"/>
      <c r="CG346" s="26"/>
      <c r="CH346" s="26"/>
      <c r="CI346" s="26"/>
      <c r="CJ346" s="26"/>
      <c r="CK346" s="26"/>
      <c r="CL346" s="26"/>
      <c r="CM346" s="26"/>
      <c r="CN346" s="26"/>
      <c r="CO346" s="26"/>
      <c r="CP346" s="26"/>
      <c r="CQ346" s="26"/>
      <c r="CR346" s="26"/>
      <c r="CS346" s="26"/>
      <c r="CT346" s="26"/>
      <c r="CU346" s="26"/>
      <c r="CV346" s="26"/>
      <c r="CW346" s="26"/>
      <c r="CX346" s="26"/>
      <c r="CY346" s="26"/>
      <c r="CZ346" s="26"/>
      <c r="DA346" s="26"/>
      <c r="DB346" s="26"/>
      <c r="DC346" s="26"/>
      <c r="DD346" s="26"/>
      <c r="DE346" s="26"/>
      <c r="DF346" s="52"/>
      <c r="DG346" s="223">
        <f t="shared" si="85"/>
        <v>0</v>
      </c>
      <c r="DH346" s="43">
        <f t="shared" si="86"/>
        <v>0</v>
      </c>
      <c r="DI346" s="43">
        <f t="shared" si="87"/>
        <v>0</v>
      </c>
      <c r="DJ346" s="128">
        <f t="shared" si="88"/>
        <v>0</v>
      </c>
      <c r="DK346" s="273" t="e">
        <f t="shared" si="89"/>
        <v>#DIV/0!</v>
      </c>
      <c r="DL346" s="130">
        <f t="shared" si="90"/>
        <v>0</v>
      </c>
      <c r="DM346" s="135">
        <f t="shared" si="91"/>
        <v>0</v>
      </c>
      <c r="DN346" s="130">
        <v>0</v>
      </c>
      <c r="DO346" s="43">
        <v>0</v>
      </c>
      <c r="DP346" s="43">
        <v>0</v>
      </c>
      <c r="DQ346" s="43">
        <v>0</v>
      </c>
      <c r="DR346" s="43">
        <v>0</v>
      </c>
      <c r="DS346" s="43">
        <v>0</v>
      </c>
      <c r="DT346" s="43">
        <v>0</v>
      </c>
      <c r="DU346" s="43">
        <v>0</v>
      </c>
      <c r="DV346" s="43">
        <v>0</v>
      </c>
      <c r="DW346" s="43">
        <v>0</v>
      </c>
      <c r="DX346" s="43">
        <v>0</v>
      </c>
      <c r="DY346" s="43">
        <v>0</v>
      </c>
      <c r="DZ346" s="58">
        <f t="shared" si="82"/>
        <v>0</v>
      </c>
      <c r="EA346" s="45" t="str">
        <f t="shared" si="83"/>
        <v>CORRECTO</v>
      </c>
      <c r="EB346" s="45"/>
      <c r="EC346" s="47"/>
    </row>
    <row r="347" spans="1:133" ht="19.5" hidden="1" customHeight="1" x14ac:dyDescent="0.25">
      <c r="A347" s="24">
        <v>340</v>
      </c>
      <c r="B347" s="24">
        <v>2026</v>
      </c>
      <c r="C347" s="34" t="s">
        <v>62</v>
      </c>
      <c r="D347" s="28"/>
      <c r="E347" s="115"/>
      <c r="F347" s="26"/>
      <c r="G347" s="28"/>
      <c r="H347" s="50"/>
      <c r="I347" s="28"/>
      <c r="J347" s="28"/>
      <c r="K347" s="35"/>
      <c r="L347" s="48"/>
      <c r="M347" s="32"/>
      <c r="N347" s="33"/>
      <c r="O347" s="32"/>
      <c r="P347" s="32"/>
      <c r="Q347" s="32"/>
      <c r="R347" s="32"/>
      <c r="S347" s="32"/>
      <c r="T347" s="34"/>
      <c r="U347" s="32"/>
      <c r="V347" s="35"/>
      <c r="W347" s="51"/>
      <c r="X347" s="32"/>
      <c r="Y347" s="32"/>
      <c r="Z347" s="37" t="str">
        <f>+IFERROR(VLOOKUP(AA347,LISTAS!$C$2:$D$13,2,0)," ")</f>
        <v xml:space="preserve"> </v>
      </c>
      <c r="AA347" s="38" t="str">
        <f t="shared" si="84"/>
        <v/>
      </c>
      <c r="AB347" s="48"/>
      <c r="AC347" s="40" t="str">
        <f>+IFERROR(VLOOKUP(AB347,LISTAS!$A$9:$B$217,2,0)," ")</f>
        <v xml:space="preserve"> </v>
      </c>
      <c r="AD347" s="26"/>
      <c r="AE347" s="26"/>
      <c r="AF347" s="106"/>
      <c r="AG347" s="26"/>
      <c r="AH347" s="78"/>
      <c r="AI347" s="26"/>
      <c r="AJ347" s="26"/>
      <c r="AK347" s="26"/>
      <c r="AL347" s="26"/>
      <c r="AM347" s="218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26"/>
      <c r="CX347" s="26"/>
      <c r="CY347" s="26"/>
      <c r="CZ347" s="26"/>
      <c r="DA347" s="26"/>
      <c r="DB347" s="26"/>
      <c r="DC347" s="26"/>
      <c r="DD347" s="26"/>
      <c r="DE347" s="26"/>
      <c r="DF347" s="52"/>
      <c r="DG347" s="223">
        <f t="shared" si="85"/>
        <v>0</v>
      </c>
      <c r="DH347" s="43">
        <f t="shared" si="86"/>
        <v>0</v>
      </c>
      <c r="DI347" s="43">
        <f t="shared" si="87"/>
        <v>0</v>
      </c>
      <c r="DJ347" s="128">
        <f t="shared" si="88"/>
        <v>0</v>
      </c>
      <c r="DK347" s="273" t="e">
        <f t="shared" si="89"/>
        <v>#DIV/0!</v>
      </c>
      <c r="DL347" s="130">
        <f t="shared" si="90"/>
        <v>0</v>
      </c>
      <c r="DM347" s="135">
        <f t="shared" si="91"/>
        <v>0</v>
      </c>
      <c r="DN347" s="130">
        <v>0</v>
      </c>
      <c r="DO347" s="43">
        <v>0</v>
      </c>
      <c r="DP347" s="43">
        <v>0</v>
      </c>
      <c r="DQ347" s="43">
        <v>0</v>
      </c>
      <c r="DR347" s="43">
        <v>0</v>
      </c>
      <c r="DS347" s="43">
        <v>0</v>
      </c>
      <c r="DT347" s="43">
        <v>0</v>
      </c>
      <c r="DU347" s="43">
        <v>0</v>
      </c>
      <c r="DV347" s="43">
        <v>0</v>
      </c>
      <c r="DW347" s="43">
        <v>0</v>
      </c>
      <c r="DX347" s="43">
        <v>0</v>
      </c>
      <c r="DY347" s="43">
        <v>0</v>
      </c>
      <c r="DZ347" s="58">
        <f t="shared" si="82"/>
        <v>0</v>
      </c>
      <c r="EA347" s="45" t="str">
        <f t="shared" si="83"/>
        <v>CORRECTO</v>
      </c>
      <c r="EB347" s="45"/>
      <c r="EC347" s="47"/>
    </row>
    <row r="348" spans="1:133" ht="19.5" hidden="1" customHeight="1" x14ac:dyDescent="0.25">
      <c r="A348" s="48">
        <v>341</v>
      </c>
      <c r="B348" s="24">
        <v>2026</v>
      </c>
      <c r="C348" s="34" t="s">
        <v>62</v>
      </c>
      <c r="D348" s="28"/>
      <c r="E348" s="115"/>
      <c r="F348" s="26"/>
      <c r="G348" s="28"/>
      <c r="H348" s="50"/>
      <c r="I348" s="28"/>
      <c r="J348" s="28"/>
      <c r="K348" s="35"/>
      <c r="L348" s="48"/>
      <c r="M348" s="32"/>
      <c r="N348" s="33"/>
      <c r="O348" s="32"/>
      <c r="P348" s="32"/>
      <c r="Q348" s="32"/>
      <c r="R348" s="32"/>
      <c r="S348" s="32"/>
      <c r="T348" s="34"/>
      <c r="U348" s="32"/>
      <c r="V348" s="35"/>
      <c r="W348" s="51"/>
      <c r="X348" s="32"/>
      <c r="Y348" s="32"/>
      <c r="Z348" s="37" t="str">
        <f>+IFERROR(VLOOKUP(AA348,LISTAS!$C$2:$D$13,2,0)," ")</f>
        <v xml:space="preserve"> </v>
      </c>
      <c r="AA348" s="38" t="str">
        <f t="shared" si="84"/>
        <v/>
      </c>
      <c r="AB348" s="48"/>
      <c r="AC348" s="40" t="str">
        <f>+IFERROR(VLOOKUP(AB348,LISTAS!$A$9:$B$217,2,0)," ")</f>
        <v xml:space="preserve"> </v>
      </c>
      <c r="AD348" s="26"/>
      <c r="AE348" s="26"/>
      <c r="AF348" s="106"/>
      <c r="AG348" s="26"/>
      <c r="AH348" s="78"/>
      <c r="AI348" s="26"/>
      <c r="AJ348" s="26"/>
      <c r="AK348" s="26"/>
      <c r="AL348" s="26"/>
      <c r="AM348" s="218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6"/>
      <c r="CV348" s="26"/>
      <c r="CW348" s="26"/>
      <c r="CX348" s="26"/>
      <c r="CY348" s="26"/>
      <c r="CZ348" s="26"/>
      <c r="DA348" s="26"/>
      <c r="DB348" s="26"/>
      <c r="DC348" s="26"/>
      <c r="DD348" s="26"/>
      <c r="DE348" s="26"/>
      <c r="DF348" s="52"/>
      <c r="DG348" s="223">
        <f t="shared" si="85"/>
        <v>0</v>
      </c>
      <c r="DH348" s="43">
        <f t="shared" si="86"/>
        <v>0</v>
      </c>
      <c r="DI348" s="43">
        <f t="shared" si="87"/>
        <v>0</v>
      </c>
      <c r="DJ348" s="128">
        <f t="shared" si="88"/>
        <v>0</v>
      </c>
      <c r="DK348" s="273" t="e">
        <f t="shared" si="89"/>
        <v>#DIV/0!</v>
      </c>
      <c r="DL348" s="130">
        <f t="shared" si="90"/>
        <v>0</v>
      </c>
      <c r="DM348" s="135">
        <f t="shared" si="91"/>
        <v>0</v>
      </c>
      <c r="DN348" s="130">
        <v>0</v>
      </c>
      <c r="DO348" s="43">
        <v>0</v>
      </c>
      <c r="DP348" s="43">
        <v>0</v>
      </c>
      <c r="DQ348" s="43">
        <v>0</v>
      </c>
      <c r="DR348" s="43">
        <v>0</v>
      </c>
      <c r="DS348" s="43">
        <v>0</v>
      </c>
      <c r="DT348" s="43">
        <v>0</v>
      </c>
      <c r="DU348" s="43">
        <v>0</v>
      </c>
      <c r="DV348" s="43">
        <v>0</v>
      </c>
      <c r="DW348" s="43">
        <v>0</v>
      </c>
      <c r="DX348" s="43">
        <v>0</v>
      </c>
      <c r="DY348" s="43">
        <v>0</v>
      </c>
      <c r="DZ348" s="58">
        <f t="shared" si="82"/>
        <v>0</v>
      </c>
      <c r="EA348" s="45" t="str">
        <f t="shared" si="83"/>
        <v>CORRECTO</v>
      </c>
      <c r="EB348" s="45"/>
      <c r="EC348" s="47"/>
    </row>
    <row r="349" spans="1:133" ht="19.5" hidden="1" customHeight="1" x14ac:dyDescent="0.25">
      <c r="A349" s="48">
        <v>342</v>
      </c>
      <c r="B349" s="24">
        <v>2026</v>
      </c>
      <c r="C349" s="34" t="s">
        <v>62</v>
      </c>
      <c r="D349" s="28"/>
      <c r="E349" s="115"/>
      <c r="F349" s="26"/>
      <c r="G349" s="28"/>
      <c r="H349" s="50"/>
      <c r="I349" s="28"/>
      <c r="J349" s="28"/>
      <c r="K349" s="35"/>
      <c r="L349" s="48"/>
      <c r="M349" s="32"/>
      <c r="N349" s="33"/>
      <c r="O349" s="32"/>
      <c r="P349" s="32"/>
      <c r="Q349" s="32"/>
      <c r="R349" s="32"/>
      <c r="S349" s="32"/>
      <c r="T349" s="34"/>
      <c r="U349" s="32"/>
      <c r="V349" s="35"/>
      <c r="W349" s="51"/>
      <c r="X349" s="32"/>
      <c r="Y349" s="32"/>
      <c r="Z349" s="37" t="str">
        <f>+IFERROR(VLOOKUP(AA349,LISTAS!$C$2:$D$13,2,0)," ")</f>
        <v xml:space="preserve"> </v>
      </c>
      <c r="AA349" s="38" t="str">
        <f t="shared" si="84"/>
        <v/>
      </c>
      <c r="AB349" s="48"/>
      <c r="AC349" s="40" t="str">
        <f>+IFERROR(VLOOKUP(AB349,LISTAS!$A$9:$B$217,2,0)," ")</f>
        <v xml:space="preserve"> </v>
      </c>
      <c r="AD349" s="26"/>
      <c r="AE349" s="26"/>
      <c r="AF349" s="106"/>
      <c r="AG349" s="26"/>
      <c r="AH349" s="78"/>
      <c r="AI349" s="26"/>
      <c r="AJ349" s="26"/>
      <c r="AK349" s="26"/>
      <c r="AL349" s="26"/>
      <c r="AM349" s="218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26"/>
      <c r="CG349" s="26"/>
      <c r="CH349" s="26"/>
      <c r="CI349" s="26"/>
      <c r="CJ349" s="26"/>
      <c r="CK349" s="26"/>
      <c r="CL349" s="26"/>
      <c r="CM349" s="26"/>
      <c r="CN349" s="26"/>
      <c r="CO349" s="26"/>
      <c r="CP349" s="26"/>
      <c r="CQ349" s="26"/>
      <c r="CR349" s="26"/>
      <c r="CS349" s="26"/>
      <c r="CT349" s="26"/>
      <c r="CU349" s="26"/>
      <c r="CV349" s="26"/>
      <c r="CW349" s="26"/>
      <c r="CX349" s="26"/>
      <c r="CY349" s="26"/>
      <c r="CZ349" s="26"/>
      <c r="DA349" s="26"/>
      <c r="DB349" s="26"/>
      <c r="DC349" s="26"/>
      <c r="DD349" s="26"/>
      <c r="DE349" s="26"/>
      <c r="DF349" s="52"/>
      <c r="DG349" s="223">
        <f t="shared" si="85"/>
        <v>0</v>
      </c>
      <c r="DH349" s="43">
        <f t="shared" si="86"/>
        <v>0</v>
      </c>
      <c r="DI349" s="43">
        <f t="shared" si="87"/>
        <v>0</v>
      </c>
      <c r="DJ349" s="128">
        <f t="shared" si="88"/>
        <v>0</v>
      </c>
      <c r="DK349" s="273" t="e">
        <f t="shared" si="89"/>
        <v>#DIV/0!</v>
      </c>
      <c r="DL349" s="130">
        <f t="shared" si="90"/>
        <v>0</v>
      </c>
      <c r="DM349" s="135">
        <f t="shared" si="91"/>
        <v>0</v>
      </c>
      <c r="DN349" s="130">
        <v>0</v>
      </c>
      <c r="DO349" s="43">
        <v>0</v>
      </c>
      <c r="DP349" s="43">
        <v>0</v>
      </c>
      <c r="DQ349" s="43">
        <v>0</v>
      </c>
      <c r="DR349" s="43">
        <v>0</v>
      </c>
      <c r="DS349" s="43">
        <v>0</v>
      </c>
      <c r="DT349" s="43">
        <v>0</v>
      </c>
      <c r="DU349" s="43">
        <v>0</v>
      </c>
      <c r="DV349" s="43">
        <v>0</v>
      </c>
      <c r="DW349" s="43">
        <v>0</v>
      </c>
      <c r="DX349" s="43">
        <v>0</v>
      </c>
      <c r="DY349" s="43">
        <v>0</v>
      </c>
      <c r="DZ349" s="58">
        <f t="shared" si="82"/>
        <v>0</v>
      </c>
      <c r="EA349" s="45" t="str">
        <f t="shared" si="83"/>
        <v>CORRECTO</v>
      </c>
      <c r="EB349" s="45"/>
      <c r="EC349" s="47"/>
    </row>
    <row r="350" spans="1:133" ht="19.5" hidden="1" customHeight="1" thickBot="1" x14ac:dyDescent="0.3">
      <c r="A350" s="24">
        <v>343</v>
      </c>
      <c r="B350" s="24">
        <v>2026</v>
      </c>
      <c r="C350" s="34" t="s">
        <v>62</v>
      </c>
      <c r="D350" s="28"/>
      <c r="E350" s="115"/>
      <c r="F350" s="26"/>
      <c r="G350" s="28"/>
      <c r="H350" s="50"/>
      <c r="I350" s="28"/>
      <c r="J350" s="28"/>
      <c r="K350" s="35"/>
      <c r="L350" s="48"/>
      <c r="M350" s="32"/>
      <c r="N350" s="33"/>
      <c r="O350" s="32"/>
      <c r="P350" s="32"/>
      <c r="Q350" s="32"/>
      <c r="R350" s="32"/>
      <c r="S350" s="32"/>
      <c r="T350" s="34"/>
      <c r="U350" s="32"/>
      <c r="V350" s="35"/>
      <c r="W350" s="51"/>
      <c r="X350" s="32"/>
      <c r="Y350" s="32"/>
      <c r="Z350" s="37" t="str">
        <f>+IFERROR(VLOOKUP(AA350,LISTAS!$C$2:$D$13,2,0)," ")</f>
        <v xml:space="preserve"> </v>
      </c>
      <c r="AA350" s="38" t="str">
        <f t="shared" si="84"/>
        <v/>
      </c>
      <c r="AB350" s="48"/>
      <c r="AC350" s="40" t="str">
        <f>+IFERROR(VLOOKUP(AB350,LISTAS!$A$9:$B$217,2,0)," ")</f>
        <v xml:space="preserve"> </v>
      </c>
      <c r="AD350" s="26"/>
      <c r="AE350" s="26"/>
      <c r="AF350" s="106"/>
      <c r="AG350" s="26"/>
      <c r="AH350" s="78"/>
      <c r="AI350" s="26"/>
      <c r="AJ350" s="26"/>
      <c r="AK350" s="26"/>
      <c r="AL350" s="26"/>
      <c r="AM350" s="218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26"/>
      <c r="CG350" s="26"/>
      <c r="CH350" s="26"/>
      <c r="CI350" s="26"/>
      <c r="CJ350" s="26"/>
      <c r="CK350" s="26"/>
      <c r="CL350" s="26"/>
      <c r="CM350" s="26"/>
      <c r="CN350" s="26"/>
      <c r="CO350" s="26"/>
      <c r="CP350" s="26"/>
      <c r="CQ350" s="26"/>
      <c r="CR350" s="26"/>
      <c r="CS350" s="26"/>
      <c r="CT350" s="26"/>
      <c r="CU350" s="26"/>
      <c r="CV350" s="26"/>
      <c r="CW350" s="26"/>
      <c r="CX350" s="26"/>
      <c r="CY350" s="26"/>
      <c r="CZ350" s="26"/>
      <c r="DA350" s="26"/>
      <c r="DB350" s="26"/>
      <c r="DC350" s="26"/>
      <c r="DD350" s="26"/>
      <c r="DE350" s="26"/>
      <c r="DF350" s="52"/>
      <c r="DG350" s="226">
        <f t="shared" si="85"/>
        <v>0</v>
      </c>
      <c r="DH350" s="136">
        <f t="shared" si="86"/>
        <v>0</v>
      </c>
      <c r="DI350" s="136">
        <f t="shared" si="87"/>
        <v>0</v>
      </c>
      <c r="DJ350" s="139">
        <f t="shared" si="88"/>
        <v>0</v>
      </c>
      <c r="DK350" s="274" t="e">
        <f t="shared" si="89"/>
        <v>#DIV/0!</v>
      </c>
      <c r="DL350" s="141">
        <f t="shared" si="90"/>
        <v>0</v>
      </c>
      <c r="DM350" s="137">
        <f t="shared" si="91"/>
        <v>0</v>
      </c>
      <c r="DN350" s="130">
        <v>0</v>
      </c>
      <c r="DO350" s="43">
        <v>0</v>
      </c>
      <c r="DP350" s="43">
        <v>0</v>
      </c>
      <c r="DQ350" s="43">
        <v>0</v>
      </c>
      <c r="DR350" s="43">
        <v>0</v>
      </c>
      <c r="DS350" s="43">
        <v>0</v>
      </c>
      <c r="DT350" s="43">
        <v>0</v>
      </c>
      <c r="DU350" s="43">
        <v>0</v>
      </c>
      <c r="DV350" s="43">
        <v>0</v>
      </c>
      <c r="DW350" s="43">
        <v>0</v>
      </c>
      <c r="DX350" s="43">
        <v>0</v>
      </c>
      <c r="DY350" s="43">
        <v>0</v>
      </c>
      <c r="DZ350" s="58">
        <f t="shared" ref="DZ350" si="92">SUM(DN350:DY350)</f>
        <v>0</v>
      </c>
      <c r="EA350" s="45" t="str">
        <f t="shared" si="83"/>
        <v>CORRECTO</v>
      </c>
      <c r="EB350" s="45"/>
      <c r="EC350" s="47"/>
    </row>
    <row r="351" spans="1:133" hidden="1" x14ac:dyDescent="0.25"/>
    <row r="352" spans="1:133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</sheetData>
  <autoFilter ref="A7:EC7" xr:uid="{8AE15D37-1C4B-4905-A5DA-6E56362D94BF}"/>
  <dataConsolidate/>
  <mergeCells count="22">
    <mergeCell ref="DA6:DF6"/>
    <mergeCell ref="BE6:BJ6"/>
    <mergeCell ref="BK6:BP6"/>
    <mergeCell ref="BQ6:BV6"/>
    <mergeCell ref="BW6:CB6"/>
    <mergeCell ref="CC6:CH6"/>
    <mergeCell ref="AD6:AL6"/>
    <mergeCell ref="A1:F5"/>
    <mergeCell ref="G1:EA2"/>
    <mergeCell ref="G3:EA3"/>
    <mergeCell ref="G4:EA4"/>
    <mergeCell ref="C6:E6"/>
    <mergeCell ref="F6:G6"/>
    <mergeCell ref="H6:J6"/>
    <mergeCell ref="K6:V6"/>
    <mergeCell ref="W6:AC6"/>
    <mergeCell ref="AM6:AR6"/>
    <mergeCell ref="AS6:AX6"/>
    <mergeCell ref="AY6:BD6"/>
    <mergeCell ref="CI6:CN6"/>
    <mergeCell ref="CO6:CT6"/>
    <mergeCell ref="CU6:CZ6"/>
  </mergeCells>
  <dataValidations count="1">
    <dataValidation type="list" allowBlank="1" showInputMessage="1" showErrorMessage="1" sqref="W56:W141" xr:uid="{42C6FC9F-EE26-43B9-A5A7-5AE71C6EC855}">
      <formula1>CODIGO_FUENTE</formula1>
    </dataValidation>
  </dataValidations>
  <pageMargins left="0.25" right="0.25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B51BB-DB6D-4B61-8330-07011CEB4D1F}">
  <dimension ref="A1:D210"/>
  <sheetViews>
    <sheetView topLeftCell="A127" workbookViewId="0">
      <selection activeCell="B139" sqref="B139"/>
    </sheetView>
  </sheetViews>
  <sheetFormatPr baseColWidth="10" defaultRowHeight="15" x14ac:dyDescent="0.25"/>
  <sheetData>
    <row r="1" spans="1:4" x14ac:dyDescent="0.25">
      <c r="A1" s="143" t="s">
        <v>150</v>
      </c>
      <c r="B1" s="144" t="s">
        <v>151</v>
      </c>
      <c r="C1" t="s">
        <v>152</v>
      </c>
      <c r="D1" t="s">
        <v>153</v>
      </c>
    </row>
    <row r="2" spans="1:4" x14ac:dyDescent="0.25">
      <c r="A2" s="1">
        <v>510105</v>
      </c>
      <c r="B2" t="s">
        <v>154</v>
      </c>
      <c r="C2" s="145" t="s">
        <v>155</v>
      </c>
      <c r="D2" t="s">
        <v>156</v>
      </c>
    </row>
    <row r="3" spans="1:4" x14ac:dyDescent="0.25">
      <c r="A3" s="1">
        <v>510106</v>
      </c>
      <c r="B3" t="s">
        <v>157</v>
      </c>
      <c r="C3" s="146" t="s">
        <v>158</v>
      </c>
      <c r="D3" t="s">
        <v>159</v>
      </c>
    </row>
    <row r="4" spans="1:4" x14ac:dyDescent="0.25">
      <c r="A4" s="1">
        <v>510203</v>
      </c>
      <c r="B4" t="s">
        <v>160</v>
      </c>
      <c r="C4" s="145" t="s">
        <v>161</v>
      </c>
      <c r="D4" t="s">
        <v>162</v>
      </c>
    </row>
    <row r="5" spans="1:4" x14ac:dyDescent="0.25">
      <c r="A5" s="1">
        <v>510204</v>
      </c>
      <c r="B5" t="s">
        <v>163</v>
      </c>
      <c r="C5" s="145" t="s">
        <v>164</v>
      </c>
      <c r="D5" t="s">
        <v>165</v>
      </c>
    </row>
    <row r="6" spans="1:4" x14ac:dyDescent="0.25">
      <c r="A6" s="1">
        <v>510306</v>
      </c>
      <c r="B6" t="s">
        <v>166</v>
      </c>
      <c r="C6" s="145" t="s">
        <v>167</v>
      </c>
      <c r="D6" t="s">
        <v>168</v>
      </c>
    </row>
    <row r="7" spans="1:4" x14ac:dyDescent="0.25">
      <c r="A7" s="1">
        <v>510509</v>
      </c>
      <c r="B7" t="s">
        <v>169</v>
      </c>
      <c r="C7" s="145" t="s">
        <v>170</v>
      </c>
      <c r="D7" t="s">
        <v>171</v>
      </c>
    </row>
    <row r="8" spans="1:4" x14ac:dyDescent="0.25">
      <c r="A8" s="1">
        <v>510510</v>
      </c>
      <c r="B8" t="s">
        <v>172</v>
      </c>
      <c r="C8" s="145" t="s">
        <v>173</v>
      </c>
      <c r="D8" t="s">
        <v>174</v>
      </c>
    </row>
    <row r="9" spans="1:4" x14ac:dyDescent="0.25">
      <c r="A9" s="1">
        <v>510512</v>
      </c>
      <c r="B9" t="s">
        <v>175</v>
      </c>
      <c r="C9" s="145" t="s">
        <v>176</v>
      </c>
      <c r="D9" t="s">
        <v>177</v>
      </c>
    </row>
    <row r="10" spans="1:4" x14ac:dyDescent="0.25">
      <c r="A10" s="1">
        <v>510513</v>
      </c>
      <c r="B10" t="s">
        <v>178</v>
      </c>
      <c r="C10" s="146" t="s">
        <v>179</v>
      </c>
      <c r="D10" t="s">
        <v>180</v>
      </c>
    </row>
    <row r="11" spans="1:4" x14ac:dyDescent="0.25">
      <c r="A11" s="1">
        <v>510517</v>
      </c>
      <c r="B11" t="s">
        <v>181</v>
      </c>
      <c r="C11" s="145" t="s">
        <v>183</v>
      </c>
      <c r="D11" t="s">
        <v>184</v>
      </c>
    </row>
    <row r="12" spans="1:4" x14ac:dyDescent="0.25">
      <c r="A12" s="1">
        <v>510601</v>
      </c>
      <c r="B12" t="s">
        <v>182</v>
      </c>
      <c r="C12" s="145" t="s">
        <v>186</v>
      </c>
      <c r="D12" t="s">
        <v>187</v>
      </c>
    </row>
    <row r="13" spans="1:4" x14ac:dyDescent="0.25">
      <c r="A13" s="1">
        <v>510602</v>
      </c>
      <c r="B13" t="s">
        <v>185</v>
      </c>
      <c r="C13" s="145" t="s">
        <v>190</v>
      </c>
      <c r="D13" t="s">
        <v>191</v>
      </c>
    </row>
    <row r="14" spans="1:4" x14ac:dyDescent="0.25">
      <c r="A14" s="1">
        <v>510702</v>
      </c>
      <c r="B14" t="s">
        <v>188</v>
      </c>
      <c r="C14" s="145"/>
    </row>
    <row r="15" spans="1:4" x14ac:dyDescent="0.25">
      <c r="A15" s="1">
        <v>510704</v>
      </c>
      <c r="B15" t="s">
        <v>189</v>
      </c>
    </row>
    <row r="16" spans="1:4" x14ac:dyDescent="0.25">
      <c r="A16" s="1">
        <v>510707</v>
      </c>
      <c r="B16" t="s">
        <v>192</v>
      </c>
    </row>
    <row r="17" spans="1:2" x14ac:dyDescent="0.25">
      <c r="A17" s="1">
        <v>530101</v>
      </c>
      <c r="B17" t="s">
        <v>193</v>
      </c>
    </row>
    <row r="18" spans="1:2" x14ac:dyDescent="0.25">
      <c r="A18" s="119">
        <v>530104</v>
      </c>
      <c r="B18" t="s">
        <v>194</v>
      </c>
    </row>
    <row r="19" spans="1:2" x14ac:dyDescent="0.25">
      <c r="A19" s="1">
        <v>530105</v>
      </c>
      <c r="B19" t="s">
        <v>195</v>
      </c>
    </row>
    <row r="20" spans="1:2" x14ac:dyDescent="0.25">
      <c r="A20" s="1">
        <v>530106</v>
      </c>
      <c r="B20" t="s">
        <v>196</v>
      </c>
    </row>
    <row r="21" spans="1:2" x14ac:dyDescent="0.25">
      <c r="A21" s="1">
        <v>530201</v>
      </c>
      <c r="B21" t="s">
        <v>197</v>
      </c>
    </row>
    <row r="22" spans="1:2" x14ac:dyDescent="0.25">
      <c r="A22" s="1">
        <v>530203</v>
      </c>
      <c r="B22" t="s">
        <v>198</v>
      </c>
    </row>
    <row r="23" spans="1:2" x14ac:dyDescent="0.25">
      <c r="A23" s="1">
        <v>530204</v>
      </c>
      <c r="B23" t="s">
        <v>199</v>
      </c>
    </row>
    <row r="24" spans="1:2" x14ac:dyDescent="0.25">
      <c r="A24" s="1">
        <v>530205</v>
      </c>
      <c r="B24" t="s">
        <v>200</v>
      </c>
    </row>
    <row r="25" spans="1:2" x14ac:dyDescent="0.25">
      <c r="A25" s="1">
        <v>530207</v>
      </c>
      <c r="B25" t="s">
        <v>201</v>
      </c>
    </row>
    <row r="26" spans="1:2" x14ac:dyDescent="0.25">
      <c r="A26" s="1">
        <v>530208</v>
      </c>
      <c r="B26" t="s">
        <v>202</v>
      </c>
    </row>
    <row r="27" spans="1:2" x14ac:dyDescent="0.25">
      <c r="A27" s="1">
        <v>530209</v>
      </c>
      <c r="B27" t="s">
        <v>203</v>
      </c>
    </row>
    <row r="28" spans="1:2" x14ac:dyDescent="0.25">
      <c r="A28" s="1">
        <v>530210</v>
      </c>
      <c r="B28" t="s">
        <v>204</v>
      </c>
    </row>
    <row r="29" spans="1:2" x14ac:dyDescent="0.25">
      <c r="A29" s="1">
        <v>530221</v>
      </c>
      <c r="B29" t="s">
        <v>205</v>
      </c>
    </row>
    <row r="30" spans="1:2" x14ac:dyDescent="0.25">
      <c r="A30" s="1">
        <v>530224</v>
      </c>
      <c r="B30" t="s">
        <v>206</v>
      </c>
    </row>
    <row r="31" spans="1:2" x14ac:dyDescent="0.25">
      <c r="A31" s="1">
        <v>530225</v>
      </c>
      <c r="B31" t="s">
        <v>207</v>
      </c>
    </row>
    <row r="32" spans="1:2" x14ac:dyDescent="0.25">
      <c r="A32" s="1">
        <v>530202</v>
      </c>
      <c r="B32" t="s">
        <v>208</v>
      </c>
    </row>
    <row r="33" spans="1:2" x14ac:dyDescent="0.25">
      <c r="A33" s="1">
        <v>530222</v>
      </c>
      <c r="B33" t="s">
        <v>209</v>
      </c>
    </row>
    <row r="34" spans="1:2" x14ac:dyDescent="0.25">
      <c r="A34" s="1">
        <v>530228</v>
      </c>
      <c r="B34" t="s">
        <v>210</v>
      </c>
    </row>
    <row r="35" spans="1:2" x14ac:dyDescent="0.25">
      <c r="A35" s="1">
        <v>530235</v>
      </c>
      <c r="B35" t="s">
        <v>211</v>
      </c>
    </row>
    <row r="36" spans="1:2" x14ac:dyDescent="0.25">
      <c r="A36" s="1">
        <v>530241</v>
      </c>
      <c r="B36" t="s">
        <v>212</v>
      </c>
    </row>
    <row r="37" spans="1:2" x14ac:dyDescent="0.25">
      <c r="A37" s="1">
        <v>530243</v>
      </c>
      <c r="B37" t="s">
        <v>213</v>
      </c>
    </row>
    <row r="38" spans="1:2" x14ac:dyDescent="0.25">
      <c r="A38" s="1">
        <v>530246</v>
      </c>
      <c r="B38" t="s">
        <v>214</v>
      </c>
    </row>
    <row r="39" spans="1:2" x14ac:dyDescent="0.25">
      <c r="A39" s="1">
        <v>530248</v>
      </c>
      <c r="B39" t="s">
        <v>215</v>
      </c>
    </row>
    <row r="40" spans="1:2" x14ac:dyDescent="0.25">
      <c r="A40" s="1">
        <v>530249</v>
      </c>
      <c r="B40" t="s">
        <v>216</v>
      </c>
    </row>
    <row r="41" spans="1:2" x14ac:dyDescent="0.25">
      <c r="A41" s="1">
        <v>530250</v>
      </c>
      <c r="B41" t="s">
        <v>217</v>
      </c>
    </row>
    <row r="42" spans="1:2" x14ac:dyDescent="0.25">
      <c r="A42" s="1">
        <v>530255</v>
      </c>
      <c r="B42" t="s">
        <v>218</v>
      </c>
    </row>
    <row r="43" spans="1:2" x14ac:dyDescent="0.25">
      <c r="A43" s="1">
        <v>530301</v>
      </c>
      <c r="B43" t="s">
        <v>219</v>
      </c>
    </row>
    <row r="44" spans="1:2" x14ac:dyDescent="0.25">
      <c r="A44" s="1">
        <v>530302</v>
      </c>
      <c r="B44" t="s">
        <v>220</v>
      </c>
    </row>
    <row r="45" spans="1:2" x14ac:dyDescent="0.25">
      <c r="A45" s="1">
        <v>530303</v>
      </c>
      <c r="B45" t="s">
        <v>221</v>
      </c>
    </row>
    <row r="46" spans="1:2" x14ac:dyDescent="0.25">
      <c r="A46" s="1">
        <v>530304</v>
      </c>
      <c r="B46" t="s">
        <v>222</v>
      </c>
    </row>
    <row r="47" spans="1:2" x14ac:dyDescent="0.25">
      <c r="A47" s="1">
        <v>530306</v>
      </c>
      <c r="B47" t="s">
        <v>223</v>
      </c>
    </row>
    <row r="48" spans="1:2" x14ac:dyDescent="0.25">
      <c r="A48" s="119">
        <v>530402</v>
      </c>
      <c r="B48" t="s">
        <v>224</v>
      </c>
    </row>
    <row r="49" spans="1:2" x14ac:dyDescent="0.25">
      <c r="A49" s="1">
        <v>530403</v>
      </c>
      <c r="B49" t="s">
        <v>225</v>
      </c>
    </row>
    <row r="50" spans="1:2" x14ac:dyDescent="0.25">
      <c r="A50" s="1">
        <v>530404</v>
      </c>
      <c r="B50" t="s">
        <v>226</v>
      </c>
    </row>
    <row r="51" spans="1:2" x14ac:dyDescent="0.25">
      <c r="A51" s="1">
        <v>530405</v>
      </c>
      <c r="B51" t="s">
        <v>227</v>
      </c>
    </row>
    <row r="52" spans="1:2" x14ac:dyDescent="0.25">
      <c r="A52" s="1">
        <v>530418</v>
      </c>
      <c r="B52" t="s">
        <v>228</v>
      </c>
    </row>
    <row r="53" spans="1:2" x14ac:dyDescent="0.25">
      <c r="A53" s="147">
        <v>530420</v>
      </c>
      <c r="B53" s="148" t="s">
        <v>229</v>
      </c>
    </row>
    <row r="54" spans="1:2" x14ac:dyDescent="0.25">
      <c r="A54" s="147">
        <v>530422</v>
      </c>
      <c r="B54" s="149" t="s">
        <v>230</v>
      </c>
    </row>
    <row r="55" spans="1:2" x14ac:dyDescent="0.25">
      <c r="A55" s="1">
        <v>530502</v>
      </c>
      <c r="B55" t="s">
        <v>231</v>
      </c>
    </row>
    <row r="56" spans="1:2" x14ac:dyDescent="0.25">
      <c r="A56" s="1">
        <v>530505</v>
      </c>
      <c r="B56" t="s">
        <v>232</v>
      </c>
    </row>
    <row r="57" spans="1:2" x14ac:dyDescent="0.25">
      <c r="A57" s="1">
        <v>530515</v>
      </c>
      <c r="B57" t="s">
        <v>233</v>
      </c>
    </row>
    <row r="58" spans="1:2" x14ac:dyDescent="0.25">
      <c r="A58" s="1">
        <v>530516</v>
      </c>
      <c r="B58" t="s">
        <v>234</v>
      </c>
    </row>
    <row r="59" spans="1:2" x14ac:dyDescent="0.25">
      <c r="A59" s="1">
        <v>530601</v>
      </c>
      <c r="B59" t="s">
        <v>235</v>
      </c>
    </row>
    <row r="60" spans="1:2" x14ac:dyDescent="0.25">
      <c r="A60" s="1">
        <v>530604</v>
      </c>
      <c r="B60" t="s">
        <v>236</v>
      </c>
    </row>
    <row r="61" spans="1:2" x14ac:dyDescent="0.25">
      <c r="A61" s="1">
        <v>530606</v>
      </c>
      <c r="B61" t="s">
        <v>237</v>
      </c>
    </row>
    <row r="62" spans="1:2" x14ac:dyDescent="0.25">
      <c r="A62" s="1">
        <v>530607</v>
      </c>
      <c r="B62" t="s">
        <v>238</v>
      </c>
    </row>
    <row r="63" spans="1:2" x14ac:dyDescent="0.25">
      <c r="A63" s="1">
        <v>530611</v>
      </c>
      <c r="B63" t="s">
        <v>239</v>
      </c>
    </row>
    <row r="64" spans="1:2" x14ac:dyDescent="0.25">
      <c r="A64" s="1">
        <v>530612</v>
      </c>
      <c r="B64" t="s">
        <v>240</v>
      </c>
    </row>
    <row r="65" spans="1:2" x14ac:dyDescent="0.25">
      <c r="A65" s="1">
        <v>530701</v>
      </c>
      <c r="B65" t="s">
        <v>241</v>
      </c>
    </row>
    <row r="66" spans="1:2" x14ac:dyDescent="0.25">
      <c r="A66" s="1">
        <v>530702</v>
      </c>
      <c r="B66" t="s">
        <v>242</v>
      </c>
    </row>
    <row r="67" spans="1:2" x14ac:dyDescent="0.25">
      <c r="A67" s="1">
        <v>530703</v>
      </c>
      <c r="B67" t="s">
        <v>243</v>
      </c>
    </row>
    <row r="68" spans="1:2" x14ac:dyDescent="0.25">
      <c r="A68" s="1">
        <v>530704</v>
      </c>
      <c r="B68" t="s">
        <v>244</v>
      </c>
    </row>
    <row r="69" spans="1:2" x14ac:dyDescent="0.25">
      <c r="A69" s="1">
        <v>530801</v>
      </c>
      <c r="B69" t="s">
        <v>245</v>
      </c>
    </row>
    <row r="70" spans="1:2" x14ac:dyDescent="0.25">
      <c r="A70" s="1">
        <v>530802</v>
      </c>
      <c r="B70" t="s">
        <v>246</v>
      </c>
    </row>
    <row r="71" spans="1:2" x14ac:dyDescent="0.25">
      <c r="A71" s="1">
        <v>530803</v>
      </c>
      <c r="B71" s="150" t="s">
        <v>247</v>
      </c>
    </row>
    <row r="72" spans="1:2" x14ac:dyDescent="0.25">
      <c r="A72" s="1">
        <v>530804</v>
      </c>
      <c r="B72" t="s">
        <v>248</v>
      </c>
    </row>
    <row r="73" spans="1:2" x14ac:dyDescent="0.25">
      <c r="A73" s="1">
        <v>530805</v>
      </c>
      <c r="B73" t="s">
        <v>249</v>
      </c>
    </row>
    <row r="74" spans="1:2" x14ac:dyDescent="0.25">
      <c r="A74" s="119">
        <v>530806</v>
      </c>
      <c r="B74" t="s">
        <v>250</v>
      </c>
    </row>
    <row r="75" spans="1:2" x14ac:dyDescent="0.25">
      <c r="A75" s="1">
        <v>530807</v>
      </c>
      <c r="B75" t="s">
        <v>251</v>
      </c>
    </row>
    <row r="76" spans="1:2" x14ac:dyDescent="0.25">
      <c r="A76" s="1">
        <v>530808</v>
      </c>
      <c r="B76" t="s">
        <v>252</v>
      </c>
    </row>
    <row r="77" spans="1:2" x14ac:dyDescent="0.25">
      <c r="A77" s="1">
        <v>530809</v>
      </c>
      <c r="B77" t="s">
        <v>253</v>
      </c>
    </row>
    <row r="78" spans="1:2" x14ac:dyDescent="0.25">
      <c r="A78" s="1">
        <v>530810</v>
      </c>
      <c r="B78" t="s">
        <v>254</v>
      </c>
    </row>
    <row r="79" spans="1:2" x14ac:dyDescent="0.25">
      <c r="A79" s="1">
        <v>530811</v>
      </c>
      <c r="B79" t="s">
        <v>255</v>
      </c>
    </row>
    <row r="80" spans="1:2" x14ac:dyDescent="0.25">
      <c r="A80" s="1">
        <v>530812</v>
      </c>
      <c r="B80" t="s">
        <v>256</v>
      </c>
    </row>
    <row r="81" spans="1:2" x14ac:dyDescent="0.25">
      <c r="A81" s="1">
        <v>530813</v>
      </c>
      <c r="B81" t="s">
        <v>257</v>
      </c>
    </row>
    <row r="82" spans="1:2" x14ac:dyDescent="0.25">
      <c r="A82" s="1">
        <v>530819</v>
      </c>
      <c r="B82" t="s">
        <v>258</v>
      </c>
    </row>
    <row r="83" spans="1:2" x14ac:dyDescent="0.25">
      <c r="A83" s="1">
        <v>530820</v>
      </c>
      <c r="B83" t="s">
        <v>259</v>
      </c>
    </row>
    <row r="84" spans="1:2" x14ac:dyDescent="0.25">
      <c r="A84" s="1">
        <v>530824</v>
      </c>
      <c r="B84" t="s">
        <v>260</v>
      </c>
    </row>
    <row r="85" spans="1:2" x14ac:dyDescent="0.25">
      <c r="A85" s="147">
        <v>530837</v>
      </c>
      <c r="B85" s="149" t="s">
        <v>261</v>
      </c>
    </row>
    <row r="86" spans="1:2" x14ac:dyDescent="0.25">
      <c r="A86" s="147">
        <v>530844</v>
      </c>
      <c r="B86" s="149" t="s">
        <v>262</v>
      </c>
    </row>
    <row r="87" spans="1:2" x14ac:dyDescent="0.25">
      <c r="A87" s="1">
        <v>531403</v>
      </c>
      <c r="B87" s="150" t="s">
        <v>263</v>
      </c>
    </row>
    <row r="88" spans="1:2" x14ac:dyDescent="0.25">
      <c r="A88" s="1">
        <v>531404</v>
      </c>
      <c r="B88" t="s">
        <v>264</v>
      </c>
    </row>
    <row r="89" spans="1:2" x14ac:dyDescent="0.25">
      <c r="A89" s="1">
        <v>531406</v>
      </c>
      <c r="B89" t="s">
        <v>265</v>
      </c>
    </row>
    <row r="90" spans="1:2" x14ac:dyDescent="0.25">
      <c r="A90" s="1">
        <v>531407</v>
      </c>
      <c r="B90" t="s">
        <v>266</v>
      </c>
    </row>
    <row r="91" spans="1:2" x14ac:dyDescent="0.25">
      <c r="A91" s="1">
        <v>531408</v>
      </c>
      <c r="B91" t="s">
        <v>267</v>
      </c>
    </row>
    <row r="92" spans="1:2" x14ac:dyDescent="0.25">
      <c r="A92" s="1">
        <v>531411</v>
      </c>
      <c r="B92" t="s">
        <v>268</v>
      </c>
    </row>
    <row r="93" spans="1:2" x14ac:dyDescent="0.25">
      <c r="A93" s="1">
        <v>531601</v>
      </c>
      <c r="B93" t="s">
        <v>269</v>
      </c>
    </row>
    <row r="94" spans="1:2" x14ac:dyDescent="0.25">
      <c r="A94" s="1">
        <v>531602</v>
      </c>
      <c r="B94" t="s">
        <v>270</v>
      </c>
    </row>
    <row r="95" spans="1:2" x14ac:dyDescent="0.25">
      <c r="A95" s="1">
        <v>550101</v>
      </c>
      <c r="B95" t="s">
        <v>271</v>
      </c>
    </row>
    <row r="96" spans="1:2" x14ac:dyDescent="0.25">
      <c r="A96" s="1">
        <v>570102</v>
      </c>
      <c r="B96" t="s">
        <v>272</v>
      </c>
    </row>
    <row r="97" spans="1:2" x14ac:dyDescent="0.25">
      <c r="A97" s="1">
        <v>570201</v>
      </c>
      <c r="B97" t="s">
        <v>273</v>
      </c>
    </row>
    <row r="98" spans="1:2" x14ac:dyDescent="0.25">
      <c r="A98" s="1">
        <v>570203</v>
      </c>
      <c r="B98" t="s">
        <v>274</v>
      </c>
    </row>
    <row r="99" spans="1:2" x14ac:dyDescent="0.25">
      <c r="A99" s="1">
        <v>570206</v>
      </c>
      <c r="B99" t="s">
        <v>275</v>
      </c>
    </row>
    <row r="100" spans="1:2" x14ac:dyDescent="0.25">
      <c r="A100" s="1">
        <v>570215</v>
      </c>
      <c r="B100" t="s">
        <v>276</v>
      </c>
    </row>
    <row r="101" spans="1:2" x14ac:dyDescent="0.25">
      <c r="A101" s="1">
        <v>570216</v>
      </c>
      <c r="B101" t="s">
        <v>277</v>
      </c>
    </row>
    <row r="102" spans="1:2" x14ac:dyDescent="0.25">
      <c r="A102" s="1">
        <v>570218</v>
      </c>
      <c r="B102" t="s">
        <v>278</v>
      </c>
    </row>
    <row r="103" spans="1:2" x14ac:dyDescent="0.25">
      <c r="A103" s="1">
        <v>580209</v>
      </c>
      <c r="B103" t="s">
        <v>279</v>
      </c>
    </row>
    <row r="104" spans="1:2" x14ac:dyDescent="0.25">
      <c r="A104" s="1">
        <v>580204</v>
      </c>
      <c r="B104" t="s">
        <v>280</v>
      </c>
    </row>
    <row r="105" spans="1:2" x14ac:dyDescent="0.25">
      <c r="A105" s="1">
        <v>710203</v>
      </c>
      <c r="B105" t="s">
        <v>160</v>
      </c>
    </row>
    <row r="106" spans="1:2" x14ac:dyDescent="0.25">
      <c r="A106" s="1">
        <v>710204</v>
      </c>
      <c r="B106" t="s">
        <v>163</v>
      </c>
    </row>
    <row r="107" spans="1:2" x14ac:dyDescent="0.25">
      <c r="A107" s="1">
        <v>710509</v>
      </c>
      <c r="B107" t="s">
        <v>169</v>
      </c>
    </row>
    <row r="108" spans="1:2" x14ac:dyDescent="0.25">
      <c r="A108" s="1">
        <v>710510</v>
      </c>
      <c r="B108" t="s">
        <v>172</v>
      </c>
    </row>
    <row r="109" spans="1:2" x14ac:dyDescent="0.25">
      <c r="A109" s="1">
        <v>710601</v>
      </c>
      <c r="B109" t="s">
        <v>182</v>
      </c>
    </row>
    <row r="110" spans="1:2" x14ac:dyDescent="0.25">
      <c r="A110" s="1">
        <v>710602</v>
      </c>
      <c r="B110" t="s">
        <v>185</v>
      </c>
    </row>
    <row r="111" spans="1:2" x14ac:dyDescent="0.25">
      <c r="A111" s="151">
        <v>710702</v>
      </c>
      <c r="B111" s="152" t="s">
        <v>281</v>
      </c>
    </row>
    <row r="112" spans="1:2" x14ac:dyDescent="0.25">
      <c r="A112" s="1">
        <v>710703</v>
      </c>
      <c r="B112" t="s">
        <v>282</v>
      </c>
    </row>
    <row r="113" spans="1:2" x14ac:dyDescent="0.25">
      <c r="A113" s="1">
        <v>710706</v>
      </c>
      <c r="B113" t="s">
        <v>283</v>
      </c>
    </row>
    <row r="114" spans="1:2" x14ac:dyDescent="0.25">
      <c r="A114" s="1">
        <v>710707</v>
      </c>
      <c r="B114" t="s">
        <v>284</v>
      </c>
    </row>
    <row r="115" spans="1:2" x14ac:dyDescent="0.25">
      <c r="A115" s="1">
        <v>730101</v>
      </c>
      <c r="B115" t="s">
        <v>193</v>
      </c>
    </row>
    <row r="116" spans="1:2" x14ac:dyDescent="0.25">
      <c r="A116" s="1">
        <v>730102</v>
      </c>
      <c r="B116" t="s">
        <v>285</v>
      </c>
    </row>
    <row r="117" spans="1:2" x14ac:dyDescent="0.25">
      <c r="A117" s="1">
        <v>730104</v>
      </c>
      <c r="B117" t="s">
        <v>194</v>
      </c>
    </row>
    <row r="118" spans="1:2" x14ac:dyDescent="0.25">
      <c r="A118" s="1">
        <v>730105</v>
      </c>
      <c r="B118" t="s">
        <v>195</v>
      </c>
    </row>
    <row r="119" spans="1:2" x14ac:dyDescent="0.25">
      <c r="A119" s="1">
        <v>730106</v>
      </c>
      <c r="B119" s="153" t="s">
        <v>196</v>
      </c>
    </row>
    <row r="120" spans="1:2" x14ac:dyDescent="0.25">
      <c r="A120" s="1">
        <v>730201</v>
      </c>
      <c r="B120" t="s">
        <v>197</v>
      </c>
    </row>
    <row r="121" spans="1:2" x14ac:dyDescent="0.25">
      <c r="A121" s="1">
        <v>730202</v>
      </c>
      <c r="B121" t="s">
        <v>208</v>
      </c>
    </row>
    <row r="122" spans="1:2" x14ac:dyDescent="0.25">
      <c r="A122" s="1">
        <v>730203</v>
      </c>
      <c r="B122" t="s">
        <v>286</v>
      </c>
    </row>
    <row r="123" spans="1:2" x14ac:dyDescent="0.25">
      <c r="A123" s="1">
        <v>730204</v>
      </c>
      <c r="B123" t="s">
        <v>287</v>
      </c>
    </row>
    <row r="124" spans="1:2" x14ac:dyDescent="0.25">
      <c r="A124" s="1">
        <v>730207</v>
      </c>
      <c r="B124" t="s">
        <v>288</v>
      </c>
    </row>
    <row r="125" spans="1:2" x14ac:dyDescent="0.25">
      <c r="A125" s="1">
        <v>730208</v>
      </c>
      <c r="B125" t="s">
        <v>202</v>
      </c>
    </row>
    <row r="126" spans="1:2" x14ac:dyDescent="0.25">
      <c r="A126" s="1">
        <v>730209</v>
      </c>
      <c r="B126" t="s">
        <v>289</v>
      </c>
    </row>
    <row r="127" spans="1:2" x14ac:dyDescent="0.25">
      <c r="A127" s="147">
        <v>730217</v>
      </c>
      <c r="B127" s="149" t="s">
        <v>290</v>
      </c>
    </row>
    <row r="128" spans="1:2" x14ac:dyDescent="0.25">
      <c r="A128" s="1">
        <v>730221</v>
      </c>
      <c r="B128" t="s">
        <v>205</v>
      </c>
    </row>
    <row r="129" spans="1:2" x14ac:dyDescent="0.25">
      <c r="A129" s="1">
        <v>730224</v>
      </c>
      <c r="B129" t="s">
        <v>291</v>
      </c>
    </row>
    <row r="130" spans="1:2" x14ac:dyDescent="0.25">
      <c r="A130" s="1">
        <v>730230</v>
      </c>
      <c r="B130" t="s">
        <v>292</v>
      </c>
    </row>
    <row r="131" spans="1:2" x14ac:dyDescent="0.25">
      <c r="A131" s="1">
        <v>730249</v>
      </c>
      <c r="B131" t="s">
        <v>216</v>
      </c>
    </row>
    <row r="132" spans="1:2" x14ac:dyDescent="0.25">
      <c r="A132" s="1">
        <v>730301</v>
      </c>
      <c r="B132" t="s">
        <v>219</v>
      </c>
    </row>
    <row r="133" spans="1:2" x14ac:dyDescent="0.25">
      <c r="A133" s="1">
        <v>730303</v>
      </c>
      <c r="B133" t="s">
        <v>221</v>
      </c>
    </row>
    <row r="134" spans="1:2" x14ac:dyDescent="0.25">
      <c r="A134" s="1">
        <v>730402</v>
      </c>
      <c r="B134" t="s">
        <v>293</v>
      </c>
    </row>
    <row r="135" spans="1:2" x14ac:dyDescent="0.25">
      <c r="A135" s="1">
        <v>730403</v>
      </c>
      <c r="B135" t="s">
        <v>294</v>
      </c>
    </row>
    <row r="136" spans="1:2" x14ac:dyDescent="0.25">
      <c r="A136" s="1">
        <v>730404</v>
      </c>
      <c r="B136" t="s">
        <v>295</v>
      </c>
    </row>
    <row r="137" spans="1:2" x14ac:dyDescent="0.25">
      <c r="A137" s="1">
        <v>730406</v>
      </c>
      <c r="B137" t="s">
        <v>296</v>
      </c>
    </row>
    <row r="138" spans="1:2" x14ac:dyDescent="0.25">
      <c r="A138" s="147">
        <v>730405</v>
      </c>
      <c r="B138" s="149" t="s">
        <v>297</v>
      </c>
    </row>
    <row r="139" spans="1:2" x14ac:dyDescent="0.25">
      <c r="A139" s="1">
        <v>730417</v>
      </c>
      <c r="B139" s="1" t="s">
        <v>680</v>
      </c>
    </row>
    <row r="140" spans="1:2" x14ac:dyDescent="0.25">
      <c r="A140" s="1">
        <v>730502</v>
      </c>
      <c r="B140" t="s">
        <v>298</v>
      </c>
    </row>
    <row r="141" spans="1:2" x14ac:dyDescent="0.25">
      <c r="A141" s="1">
        <v>730503</v>
      </c>
      <c r="B141" t="s">
        <v>299</v>
      </c>
    </row>
    <row r="142" spans="1:2" x14ac:dyDescent="0.25">
      <c r="A142" s="1">
        <v>730504</v>
      </c>
      <c r="B142" t="s">
        <v>300</v>
      </c>
    </row>
    <row r="143" spans="1:2" x14ac:dyDescent="0.25">
      <c r="A143" s="1">
        <v>730505</v>
      </c>
      <c r="B143" t="s">
        <v>232</v>
      </c>
    </row>
    <row r="144" spans="1:2" x14ac:dyDescent="0.25">
      <c r="A144" s="1">
        <v>730515</v>
      </c>
      <c r="B144" t="s">
        <v>301</v>
      </c>
    </row>
    <row r="145" spans="1:2" x14ac:dyDescent="0.25">
      <c r="A145" s="147">
        <v>730518</v>
      </c>
      <c r="B145" s="149" t="s">
        <v>302</v>
      </c>
    </row>
    <row r="146" spans="1:2" x14ac:dyDescent="0.25">
      <c r="A146" s="147">
        <v>730519</v>
      </c>
      <c r="B146" s="149" t="s">
        <v>303</v>
      </c>
    </row>
    <row r="147" spans="1:2" x14ac:dyDescent="0.25">
      <c r="A147" s="1">
        <v>730601</v>
      </c>
      <c r="B147" t="s">
        <v>235</v>
      </c>
    </row>
    <row r="148" spans="1:2" x14ac:dyDescent="0.25">
      <c r="A148" s="1">
        <v>730602</v>
      </c>
      <c r="B148" t="s">
        <v>304</v>
      </c>
    </row>
    <row r="149" spans="1:2" x14ac:dyDescent="0.25">
      <c r="A149" s="1">
        <v>730604</v>
      </c>
      <c r="B149" t="s">
        <v>236</v>
      </c>
    </row>
    <row r="150" spans="1:2" x14ac:dyDescent="0.25">
      <c r="A150" s="1">
        <v>730606</v>
      </c>
      <c r="B150" t="s">
        <v>237</v>
      </c>
    </row>
    <row r="151" spans="1:2" x14ac:dyDescent="0.25">
      <c r="A151" s="1">
        <v>730612</v>
      </c>
      <c r="B151" t="s">
        <v>305</v>
      </c>
    </row>
    <row r="152" spans="1:2" x14ac:dyDescent="0.25">
      <c r="A152" s="1">
        <v>730701</v>
      </c>
      <c r="B152" t="s">
        <v>306</v>
      </c>
    </row>
    <row r="153" spans="1:2" x14ac:dyDescent="0.25">
      <c r="A153" s="1">
        <v>730702</v>
      </c>
      <c r="B153" t="s">
        <v>242</v>
      </c>
    </row>
    <row r="154" spans="1:2" x14ac:dyDescent="0.25">
      <c r="A154" s="1">
        <v>730703</v>
      </c>
      <c r="B154" t="s">
        <v>243</v>
      </c>
    </row>
    <row r="155" spans="1:2" x14ac:dyDescent="0.25">
      <c r="A155" s="1">
        <v>730704</v>
      </c>
      <c r="B155" t="s">
        <v>244</v>
      </c>
    </row>
    <row r="156" spans="1:2" x14ac:dyDescent="0.25">
      <c r="A156" s="1">
        <v>730801</v>
      </c>
      <c r="B156" t="s">
        <v>245</v>
      </c>
    </row>
    <row r="157" spans="1:2" x14ac:dyDescent="0.25">
      <c r="A157" s="1">
        <v>730802</v>
      </c>
      <c r="B157" t="s">
        <v>307</v>
      </c>
    </row>
    <row r="158" spans="1:2" x14ac:dyDescent="0.25">
      <c r="A158" s="1">
        <v>730803</v>
      </c>
      <c r="B158" t="s">
        <v>308</v>
      </c>
    </row>
    <row r="159" spans="1:2" x14ac:dyDescent="0.25">
      <c r="A159" s="1">
        <v>730804</v>
      </c>
      <c r="B159" t="s">
        <v>248</v>
      </c>
    </row>
    <row r="160" spans="1:2" x14ac:dyDescent="0.25">
      <c r="A160" s="1">
        <v>730805</v>
      </c>
      <c r="B160" t="s">
        <v>249</v>
      </c>
    </row>
    <row r="161" spans="1:2" x14ac:dyDescent="0.25">
      <c r="A161" s="147">
        <v>730806</v>
      </c>
      <c r="B161" s="149" t="s">
        <v>250</v>
      </c>
    </row>
    <row r="162" spans="1:2" x14ac:dyDescent="0.25">
      <c r="A162" s="147">
        <v>730806</v>
      </c>
      <c r="B162" s="149" t="s">
        <v>250</v>
      </c>
    </row>
    <row r="163" spans="1:2" x14ac:dyDescent="0.25">
      <c r="A163" s="1">
        <v>730807</v>
      </c>
      <c r="B163" t="s">
        <v>309</v>
      </c>
    </row>
    <row r="164" spans="1:2" x14ac:dyDescent="0.25">
      <c r="A164" s="1">
        <v>730810</v>
      </c>
      <c r="B164" t="s">
        <v>254</v>
      </c>
    </row>
    <row r="165" spans="1:2" x14ac:dyDescent="0.25">
      <c r="A165" s="1">
        <v>730811</v>
      </c>
      <c r="B165" t="s">
        <v>310</v>
      </c>
    </row>
    <row r="166" spans="1:2" x14ac:dyDescent="0.25">
      <c r="A166" s="1">
        <v>730813</v>
      </c>
      <c r="B166" t="s">
        <v>257</v>
      </c>
    </row>
    <row r="167" spans="1:2" x14ac:dyDescent="0.25">
      <c r="A167" s="1">
        <v>730819</v>
      </c>
      <c r="B167" t="s">
        <v>311</v>
      </c>
    </row>
    <row r="168" spans="1:2" x14ac:dyDescent="0.25">
      <c r="A168" s="1">
        <v>730820</v>
      </c>
      <c r="B168" t="s">
        <v>312</v>
      </c>
    </row>
    <row r="169" spans="1:2" x14ac:dyDescent="0.25">
      <c r="A169" s="1">
        <v>730829</v>
      </c>
      <c r="B169" t="s">
        <v>313</v>
      </c>
    </row>
    <row r="170" spans="1:2" x14ac:dyDescent="0.25">
      <c r="A170" s="147">
        <v>730837</v>
      </c>
      <c r="B170" s="149" t="s">
        <v>261</v>
      </c>
    </row>
    <row r="171" spans="1:2" x14ac:dyDescent="0.25">
      <c r="A171" s="147">
        <v>730844</v>
      </c>
      <c r="B171" s="149" t="s">
        <v>262</v>
      </c>
    </row>
    <row r="172" spans="1:2" x14ac:dyDescent="0.25">
      <c r="A172" s="1">
        <v>731002</v>
      </c>
      <c r="B172" s="178" t="s">
        <v>354</v>
      </c>
    </row>
    <row r="173" spans="1:2" x14ac:dyDescent="0.25">
      <c r="A173" s="1">
        <v>731403</v>
      </c>
      <c r="B173" t="s">
        <v>314</v>
      </c>
    </row>
    <row r="174" spans="1:2" x14ac:dyDescent="0.25">
      <c r="A174" s="1">
        <v>731404</v>
      </c>
      <c r="B174" t="s">
        <v>315</v>
      </c>
    </row>
    <row r="175" spans="1:2" x14ac:dyDescent="0.25">
      <c r="A175" s="1">
        <v>731406</v>
      </c>
      <c r="B175" t="s">
        <v>316</v>
      </c>
    </row>
    <row r="176" spans="1:2" x14ac:dyDescent="0.25">
      <c r="A176" s="1">
        <v>731407</v>
      </c>
      <c r="B176" t="s">
        <v>317</v>
      </c>
    </row>
    <row r="177" spans="1:2" x14ac:dyDescent="0.25">
      <c r="A177" s="1">
        <v>731411</v>
      </c>
      <c r="B177" t="s">
        <v>268</v>
      </c>
    </row>
    <row r="178" spans="1:2" x14ac:dyDescent="0.25">
      <c r="A178" s="147">
        <v>731602</v>
      </c>
      <c r="B178" s="149" t="s">
        <v>318</v>
      </c>
    </row>
    <row r="179" spans="1:2" x14ac:dyDescent="0.25">
      <c r="A179" s="1">
        <v>750107</v>
      </c>
      <c r="B179" s="178" t="s">
        <v>398</v>
      </c>
    </row>
    <row r="180" spans="1:2" x14ac:dyDescent="0.25">
      <c r="A180" s="1">
        <v>750501</v>
      </c>
      <c r="B180" s="1" t="s">
        <v>319</v>
      </c>
    </row>
    <row r="181" spans="1:2" x14ac:dyDescent="0.25">
      <c r="A181" s="1">
        <v>770102</v>
      </c>
      <c r="B181" t="s">
        <v>320</v>
      </c>
    </row>
    <row r="182" spans="1:2" x14ac:dyDescent="0.25">
      <c r="A182" s="1">
        <v>770103</v>
      </c>
      <c r="B182" t="s">
        <v>321</v>
      </c>
    </row>
    <row r="183" spans="1:2" x14ac:dyDescent="0.25">
      <c r="A183" s="1">
        <v>770201</v>
      </c>
      <c r="B183" t="s">
        <v>273</v>
      </c>
    </row>
    <row r="184" spans="1:2" x14ac:dyDescent="0.25">
      <c r="A184" s="1">
        <v>770203</v>
      </c>
      <c r="B184" t="s">
        <v>274</v>
      </c>
    </row>
    <row r="185" spans="1:2" x14ac:dyDescent="0.25">
      <c r="A185" s="147">
        <v>780101</v>
      </c>
      <c r="B185" s="149" t="s">
        <v>322</v>
      </c>
    </row>
    <row r="186" spans="1:2" x14ac:dyDescent="0.25">
      <c r="A186" s="147">
        <v>780102</v>
      </c>
      <c r="B186" s="148" t="s">
        <v>323</v>
      </c>
    </row>
    <row r="187" spans="1:2" x14ac:dyDescent="0.25">
      <c r="A187" s="1">
        <v>780104</v>
      </c>
      <c r="B187" t="s">
        <v>324</v>
      </c>
    </row>
    <row r="188" spans="1:2" x14ac:dyDescent="0.25">
      <c r="A188" s="1">
        <v>780301</v>
      </c>
      <c r="B188" t="s">
        <v>325</v>
      </c>
    </row>
    <row r="189" spans="1:2" x14ac:dyDescent="0.25">
      <c r="A189" s="1">
        <v>780302</v>
      </c>
      <c r="B189" t="s">
        <v>326</v>
      </c>
    </row>
    <row r="190" spans="1:2" x14ac:dyDescent="0.25">
      <c r="A190" s="1">
        <v>780304</v>
      </c>
      <c r="B190" t="s">
        <v>327</v>
      </c>
    </row>
    <row r="191" spans="1:2" x14ac:dyDescent="0.25">
      <c r="A191" s="1">
        <v>840103</v>
      </c>
      <c r="B191" t="s">
        <v>328</v>
      </c>
    </row>
    <row r="192" spans="1:2" x14ac:dyDescent="0.25">
      <c r="A192" s="1">
        <v>840103</v>
      </c>
      <c r="B192" t="s">
        <v>329</v>
      </c>
    </row>
    <row r="193" spans="1:2" x14ac:dyDescent="0.25">
      <c r="A193" s="1">
        <v>840104</v>
      </c>
      <c r="B193" t="s">
        <v>315</v>
      </c>
    </row>
    <row r="194" spans="1:2" x14ac:dyDescent="0.25">
      <c r="A194" s="154">
        <v>840104</v>
      </c>
      <c r="B194" s="155" t="s">
        <v>330</v>
      </c>
    </row>
    <row r="195" spans="1:2" x14ac:dyDescent="0.25">
      <c r="A195" s="1">
        <v>840105</v>
      </c>
      <c r="B195" t="s">
        <v>331</v>
      </c>
    </row>
    <row r="196" spans="1:2" x14ac:dyDescent="0.25">
      <c r="A196" s="1">
        <v>840106</v>
      </c>
      <c r="B196" t="s">
        <v>332</v>
      </c>
    </row>
    <row r="197" spans="1:2" x14ac:dyDescent="0.25">
      <c r="A197" s="154">
        <v>840106</v>
      </c>
      <c r="B197" s="155" t="s">
        <v>332</v>
      </c>
    </row>
    <row r="198" spans="1:2" x14ac:dyDescent="0.25">
      <c r="A198" s="1">
        <v>840107</v>
      </c>
      <c r="B198" t="s">
        <v>333</v>
      </c>
    </row>
    <row r="199" spans="1:2" x14ac:dyDescent="0.25">
      <c r="A199" s="154">
        <v>840107</v>
      </c>
      <c r="B199" s="155" t="s">
        <v>334</v>
      </c>
    </row>
    <row r="200" spans="1:2" x14ac:dyDescent="0.25">
      <c r="A200" s="1">
        <v>840111</v>
      </c>
      <c r="B200" t="s">
        <v>268</v>
      </c>
    </row>
    <row r="201" spans="1:2" x14ac:dyDescent="0.25">
      <c r="A201" s="154">
        <v>840111</v>
      </c>
      <c r="B201" s="155" t="s">
        <v>268</v>
      </c>
    </row>
    <row r="202" spans="1:2" x14ac:dyDescent="0.25">
      <c r="A202" s="154">
        <v>840112</v>
      </c>
      <c r="B202" s="155" t="s">
        <v>335</v>
      </c>
    </row>
    <row r="203" spans="1:2" x14ac:dyDescent="0.25">
      <c r="A203" s="154">
        <v>840113</v>
      </c>
      <c r="B203" s="155" t="s">
        <v>336</v>
      </c>
    </row>
    <row r="204" spans="1:2" x14ac:dyDescent="0.25">
      <c r="A204" s="154">
        <v>840402</v>
      </c>
      <c r="B204" s="155" t="s">
        <v>337</v>
      </c>
    </row>
    <row r="205" spans="1:2" x14ac:dyDescent="0.25">
      <c r="A205" s="147">
        <v>970000</v>
      </c>
      <c r="B205" s="149" t="s">
        <v>338</v>
      </c>
    </row>
    <row r="206" spans="1:2" x14ac:dyDescent="0.25">
      <c r="A206" s="1">
        <v>730826</v>
      </c>
      <c r="B206" t="s">
        <v>339</v>
      </c>
    </row>
    <row r="207" spans="1:2" x14ac:dyDescent="0.25">
      <c r="A207" s="1">
        <v>990101</v>
      </c>
      <c r="B207" t="s">
        <v>340</v>
      </c>
    </row>
    <row r="208" spans="1:2" x14ac:dyDescent="0.25">
      <c r="A208" s="1">
        <v>990102</v>
      </c>
      <c r="B208" t="s">
        <v>341</v>
      </c>
    </row>
    <row r="209" spans="1:2" x14ac:dyDescent="0.25">
      <c r="A209" s="1">
        <v>990103</v>
      </c>
      <c r="B209" t="s">
        <v>342</v>
      </c>
    </row>
    <row r="210" spans="1:2" x14ac:dyDescent="0.25">
      <c r="A210" s="1">
        <v>530604</v>
      </c>
      <c r="B210" t="s">
        <v>236</v>
      </c>
    </row>
  </sheetData>
  <autoFilter ref="A1:D210" xr:uid="{195A32C9-552C-424F-BCE4-5AAE45946D1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PAPP INVERSIÓN 2026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Heredia Gallo</dc:creator>
  <cp:lastModifiedBy>David Antonio Heredia Gallo</cp:lastModifiedBy>
  <dcterms:created xsi:type="dcterms:W3CDTF">2025-12-31T14:26:41Z</dcterms:created>
  <dcterms:modified xsi:type="dcterms:W3CDTF">2026-01-13T15:30:21Z</dcterms:modified>
</cp:coreProperties>
</file>